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C:\Users\Juann\Desktop\SCORE 2\Febrero\IBG Capitulos\Versiones Finales\Resultados 2023\"/>
    </mc:Choice>
  </mc:AlternateContent>
  <xr:revisionPtr revIDLastSave="0" documentId="13_ncr:1_{2C9459AA-AF93-49A4-9188-2A6A8E5D39FE}" xr6:coauthVersionLast="47" xr6:coauthVersionMax="47" xr10:uidLastSave="{00000000-0000-0000-0000-000000000000}"/>
  <bookViews>
    <workbookView xWindow="-120" yWindow="-120" windowWidth="20730" windowHeight="11040" tabRatio="795" xr2:uid="{C99C8BA5-72FE-43B7-B008-42A48540A6CF}"/>
  </bookViews>
  <sheets>
    <sheet name="Estructura" sheetId="19" r:id="rId1"/>
    <sheet name="MER-1-1" sheetId="2" r:id="rId2"/>
    <sheet name="MER-1-2" sheetId="28" r:id="rId3"/>
    <sheet name="MER-1-3" sheetId="29" r:id="rId4"/>
    <sheet name="MER-1-4" sheetId="31" r:id="rId5"/>
    <sheet name="MER-1-5" sheetId="32" r:id="rId6"/>
    <sheet name="MER-2-1" sheetId="4" r:id="rId7"/>
    <sheet name="MER-2-2" sheetId="5" r:id="rId8"/>
    <sheet name="MER-2-3" sheetId="6" r:id="rId9"/>
    <sheet name="MER-2-4" sheetId="7" r:id="rId10"/>
    <sheet name="MER-3-1" sheetId="8" r:id="rId11"/>
    <sheet name="MER-3-2" sheetId="23" r:id="rId12"/>
    <sheet name="MER-4-1" sheetId="9" r:id="rId13"/>
    <sheet name="MER-4-2" sheetId="10" r:id="rId14"/>
    <sheet name="MER-4-3" sheetId="12" r:id="rId15"/>
    <sheet name="MER-5-1" sheetId="13" r:id="rId16"/>
    <sheet name="MER-5-2" sheetId="14" r:id="rId1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4" i="4" l="1"/>
  <c r="F24" i="4"/>
  <c r="I24" i="4"/>
  <c r="K24" i="4"/>
  <c r="M24" i="4"/>
  <c r="N24" i="4"/>
  <c r="E25" i="4"/>
  <c r="F25" i="4"/>
  <c r="I25" i="4"/>
  <c r="K25" i="4"/>
  <c r="M25" i="4"/>
  <c r="N25" i="4"/>
  <c r="E26" i="4"/>
  <c r="F26" i="4"/>
  <c r="I26" i="4"/>
  <c r="K26" i="4"/>
  <c r="M26" i="4"/>
  <c r="N26" i="4"/>
  <c r="E27" i="4"/>
  <c r="F27" i="4"/>
  <c r="I27" i="4"/>
  <c r="K27" i="4"/>
  <c r="M27" i="4"/>
  <c r="N27" i="4"/>
  <c r="E28" i="4"/>
  <c r="F28" i="4"/>
  <c r="I28" i="4"/>
  <c r="K28" i="4"/>
  <c r="M28" i="4"/>
  <c r="N28" i="4"/>
  <c r="E29" i="4"/>
  <c r="F29" i="4"/>
  <c r="I29" i="4"/>
  <c r="K29" i="4"/>
  <c r="M29" i="4"/>
  <c r="N29" i="4"/>
  <c r="E30" i="4"/>
  <c r="F30" i="4"/>
  <c r="I30" i="4"/>
  <c r="K30" i="4"/>
  <c r="M30" i="4"/>
  <c r="N30" i="4"/>
  <c r="E31" i="4"/>
  <c r="F31" i="4"/>
  <c r="I31" i="4"/>
  <c r="K31" i="4"/>
  <c r="M31" i="4"/>
  <c r="N31" i="4"/>
  <c r="E32" i="4"/>
  <c r="F32" i="4"/>
  <c r="I32" i="4"/>
  <c r="K32" i="4"/>
  <c r="M32" i="4"/>
  <c r="N32" i="4"/>
  <c r="E33" i="4"/>
  <c r="F33" i="4"/>
  <c r="I33" i="4"/>
  <c r="K33" i="4"/>
  <c r="M33" i="4"/>
  <c r="N33" i="4"/>
  <c r="E34" i="4"/>
  <c r="F34" i="4"/>
  <c r="I34" i="4"/>
  <c r="K34" i="4"/>
  <c r="M34" i="4"/>
  <c r="N34" i="4"/>
  <c r="E35" i="4"/>
  <c r="F35" i="4"/>
  <c r="I35" i="4"/>
  <c r="K35" i="4"/>
  <c r="M35" i="4"/>
  <c r="N35" i="4"/>
  <c r="E36" i="4"/>
  <c r="F36" i="4"/>
  <c r="I36" i="4"/>
  <c r="K36" i="4"/>
  <c r="M36" i="4"/>
  <c r="N36" i="4"/>
  <c r="E37" i="4"/>
  <c r="F37" i="4"/>
  <c r="I37" i="4"/>
  <c r="K37" i="4"/>
  <c r="M37" i="4"/>
  <c r="N37" i="4"/>
  <c r="E38" i="4"/>
  <c r="F38" i="4"/>
  <c r="I38" i="4"/>
  <c r="K38" i="4"/>
  <c r="M38" i="4"/>
  <c r="N38" i="4"/>
  <c r="E39" i="4"/>
  <c r="F39" i="4"/>
  <c r="I39" i="4"/>
  <c r="K39" i="4"/>
  <c r="M39" i="4"/>
  <c r="N39" i="4"/>
  <c r="E40" i="4"/>
  <c r="F40" i="4"/>
  <c r="I40" i="4"/>
  <c r="K40" i="4"/>
  <c r="M40" i="4"/>
  <c r="N40" i="4"/>
  <c r="E41" i="4"/>
  <c r="F41" i="4"/>
  <c r="I41" i="4"/>
  <c r="K41" i="4"/>
  <c r="M41" i="4"/>
  <c r="N41" i="4"/>
  <c r="E42" i="4"/>
  <c r="F42" i="4"/>
  <c r="I42" i="4"/>
  <c r="K42" i="4"/>
  <c r="M42" i="4"/>
  <c r="N42" i="4"/>
  <c r="E43" i="4"/>
  <c r="F43" i="4"/>
  <c r="I43" i="4"/>
  <c r="K43" i="4"/>
  <c r="M43" i="4"/>
  <c r="N43" i="4"/>
  <c r="E44" i="4"/>
  <c r="F44" i="4"/>
  <c r="I44" i="4"/>
  <c r="K44" i="4"/>
  <c r="M44" i="4"/>
  <c r="N44" i="4"/>
  <c r="E45" i="4"/>
  <c r="F45" i="4"/>
  <c r="I45" i="4"/>
  <c r="K45" i="4"/>
  <c r="M45" i="4"/>
  <c r="N45" i="4"/>
  <c r="E46" i="4"/>
  <c r="F46" i="4"/>
  <c r="I46" i="4"/>
  <c r="K46" i="4"/>
  <c r="M46" i="4"/>
  <c r="N46" i="4"/>
  <c r="E47" i="4"/>
  <c r="F47" i="4"/>
  <c r="I47" i="4"/>
  <c r="K47" i="4"/>
  <c r="M47" i="4"/>
  <c r="N47" i="4"/>
  <c r="E48" i="4"/>
  <c r="F48" i="4"/>
  <c r="I48" i="4"/>
  <c r="K48" i="4"/>
  <c r="M48" i="4"/>
  <c r="N48" i="4"/>
  <c r="E49" i="4"/>
  <c r="F49" i="4"/>
  <c r="I49" i="4"/>
  <c r="K49" i="4"/>
  <c r="M49" i="4"/>
  <c r="N49" i="4"/>
  <c r="E50" i="4"/>
  <c r="F50" i="4"/>
  <c r="I50" i="4"/>
  <c r="K50" i="4"/>
  <c r="M50" i="4"/>
  <c r="N50" i="4"/>
  <c r="E51" i="4"/>
  <c r="F51" i="4"/>
  <c r="I51" i="4"/>
  <c r="K51" i="4"/>
  <c r="M51" i="4"/>
  <c r="N51" i="4"/>
  <c r="E52" i="4"/>
  <c r="F52" i="4"/>
  <c r="I52" i="4"/>
  <c r="K52" i="4"/>
  <c r="M52" i="4"/>
  <c r="N52" i="4"/>
  <c r="E53" i="4"/>
  <c r="F53" i="4"/>
  <c r="I53" i="4"/>
  <c r="K53" i="4"/>
  <c r="M53" i="4"/>
  <c r="N53" i="4"/>
  <c r="E54" i="4"/>
  <c r="F54" i="4"/>
  <c r="I54" i="4"/>
  <c r="K54" i="4"/>
  <c r="M54" i="4"/>
  <c r="N54" i="4"/>
  <c r="E55" i="4"/>
  <c r="F55" i="4"/>
  <c r="I55" i="4"/>
  <c r="K55" i="4"/>
  <c r="M55" i="4"/>
  <c r="N55" i="4"/>
  <c r="E56" i="4"/>
  <c r="F56" i="4"/>
  <c r="G55" i="4" s="1"/>
  <c r="G56" i="4"/>
  <c r="I56" i="4"/>
  <c r="J55" i="4" s="1"/>
  <c r="J56" i="4"/>
  <c r="K56" i="4"/>
  <c r="L55" i="4" s="1"/>
  <c r="L56" i="4"/>
  <c r="M56" i="4"/>
  <c r="N56" i="4"/>
  <c r="M56" i="14"/>
  <c r="N56" i="14" s="1"/>
  <c r="M55" i="14"/>
  <c r="N55" i="14" s="1"/>
  <c r="M54" i="14"/>
  <c r="N54" i="14" s="1"/>
  <c r="M53" i="14"/>
  <c r="N53" i="14" s="1"/>
  <c r="M52" i="14"/>
  <c r="N52" i="14" s="1"/>
  <c r="M51" i="14"/>
  <c r="N51" i="14" s="1"/>
  <c r="M50" i="14"/>
  <c r="N50" i="14" s="1"/>
  <c r="M49" i="14"/>
  <c r="N49" i="14" s="1"/>
  <c r="M48" i="14"/>
  <c r="N48" i="14" s="1"/>
  <c r="M47" i="14"/>
  <c r="N47" i="14" s="1"/>
  <c r="M46" i="14"/>
  <c r="N46" i="14" s="1"/>
  <c r="M45" i="14"/>
  <c r="N45" i="14" s="1"/>
  <c r="M44" i="14"/>
  <c r="N44" i="14" s="1"/>
  <c r="M43" i="14"/>
  <c r="N43" i="14" s="1"/>
  <c r="M42" i="14"/>
  <c r="N42" i="14" s="1"/>
  <c r="M41" i="14"/>
  <c r="N41" i="14" s="1"/>
  <c r="M40" i="14"/>
  <c r="N40" i="14" s="1"/>
  <c r="M39" i="14"/>
  <c r="N39" i="14" s="1"/>
  <c r="M38" i="14"/>
  <c r="N38" i="14" s="1"/>
  <c r="M37" i="14"/>
  <c r="N37" i="14" s="1"/>
  <c r="M36" i="14"/>
  <c r="N36" i="14" s="1"/>
  <c r="M35" i="14"/>
  <c r="N35" i="14" s="1"/>
  <c r="M34" i="14"/>
  <c r="N34" i="14" s="1"/>
  <c r="M33" i="14"/>
  <c r="N33" i="14" s="1"/>
  <c r="M32" i="14"/>
  <c r="N32" i="14" s="1"/>
  <c r="M31" i="14"/>
  <c r="N31" i="14" s="1"/>
  <c r="M30" i="14"/>
  <c r="N30" i="14" s="1"/>
  <c r="M29" i="14"/>
  <c r="N29" i="14" s="1"/>
  <c r="M28" i="14"/>
  <c r="N28" i="14" s="1"/>
  <c r="M27" i="14"/>
  <c r="N27" i="14" s="1"/>
  <c r="M26" i="14"/>
  <c r="N26" i="14" s="1"/>
  <c r="M25" i="14"/>
  <c r="N25" i="14" s="1"/>
  <c r="M24" i="14"/>
  <c r="N24" i="14" s="1"/>
  <c r="M56" i="13"/>
  <c r="N56" i="13" s="1"/>
  <c r="M55" i="13"/>
  <c r="N55" i="13" s="1"/>
  <c r="M54" i="13"/>
  <c r="N54" i="13" s="1"/>
  <c r="M53" i="13"/>
  <c r="N53" i="13" s="1"/>
  <c r="M52" i="13"/>
  <c r="N52" i="13" s="1"/>
  <c r="M51" i="13"/>
  <c r="N51" i="13" s="1"/>
  <c r="M50" i="13"/>
  <c r="N50" i="13" s="1"/>
  <c r="M49" i="13"/>
  <c r="N49" i="13" s="1"/>
  <c r="M48" i="13"/>
  <c r="N48" i="13" s="1"/>
  <c r="M47" i="13"/>
  <c r="N47" i="13" s="1"/>
  <c r="M46" i="13"/>
  <c r="N46" i="13" s="1"/>
  <c r="M45" i="13"/>
  <c r="N45" i="13" s="1"/>
  <c r="M44" i="13"/>
  <c r="N44" i="13" s="1"/>
  <c r="M43" i="13"/>
  <c r="N43" i="13" s="1"/>
  <c r="M42" i="13"/>
  <c r="N42" i="13" s="1"/>
  <c r="M41" i="13"/>
  <c r="N41" i="13" s="1"/>
  <c r="M40" i="13"/>
  <c r="N40" i="13" s="1"/>
  <c r="M39" i="13"/>
  <c r="N39" i="13" s="1"/>
  <c r="M38" i="13"/>
  <c r="N38" i="13" s="1"/>
  <c r="M37" i="13"/>
  <c r="N37" i="13" s="1"/>
  <c r="M36" i="13"/>
  <c r="N36" i="13" s="1"/>
  <c r="M35" i="13"/>
  <c r="N35" i="13" s="1"/>
  <c r="M34" i="13"/>
  <c r="N34" i="13" s="1"/>
  <c r="M33" i="13"/>
  <c r="N33" i="13" s="1"/>
  <c r="M32" i="13"/>
  <c r="N32" i="13" s="1"/>
  <c r="M31" i="13"/>
  <c r="N31" i="13" s="1"/>
  <c r="M30" i="13"/>
  <c r="N30" i="13" s="1"/>
  <c r="M29" i="13"/>
  <c r="N29" i="13" s="1"/>
  <c r="M28" i="13"/>
  <c r="N28" i="13" s="1"/>
  <c r="M27" i="13"/>
  <c r="N27" i="13" s="1"/>
  <c r="M26" i="13"/>
  <c r="N26" i="13" s="1"/>
  <c r="M25" i="13"/>
  <c r="N25" i="13" s="1"/>
  <c r="M24" i="13"/>
  <c r="N24" i="13" s="1"/>
  <c r="M56" i="12"/>
  <c r="N56" i="12" s="1"/>
  <c r="M55" i="12"/>
  <c r="N55" i="12" s="1"/>
  <c r="M54" i="12"/>
  <c r="N54" i="12" s="1"/>
  <c r="M53" i="12"/>
  <c r="N53" i="12" s="1"/>
  <c r="M52" i="12"/>
  <c r="N52" i="12" s="1"/>
  <c r="M51" i="12"/>
  <c r="N51" i="12" s="1"/>
  <c r="M50" i="12"/>
  <c r="N50" i="12" s="1"/>
  <c r="M49" i="12"/>
  <c r="N49" i="12" s="1"/>
  <c r="M48" i="12"/>
  <c r="N48" i="12" s="1"/>
  <c r="M47" i="12"/>
  <c r="N47" i="12" s="1"/>
  <c r="M46" i="12"/>
  <c r="N46" i="12" s="1"/>
  <c r="M45" i="12"/>
  <c r="N45" i="12" s="1"/>
  <c r="M44" i="12"/>
  <c r="N44" i="12" s="1"/>
  <c r="M43" i="12"/>
  <c r="N43" i="12" s="1"/>
  <c r="M42" i="12"/>
  <c r="N42" i="12" s="1"/>
  <c r="M41" i="12"/>
  <c r="N41" i="12" s="1"/>
  <c r="M40" i="12"/>
  <c r="N40" i="12" s="1"/>
  <c r="M39" i="12"/>
  <c r="N39" i="12" s="1"/>
  <c r="M38" i="12"/>
  <c r="N38" i="12" s="1"/>
  <c r="M37" i="12"/>
  <c r="N37" i="12" s="1"/>
  <c r="M36" i="12"/>
  <c r="N36" i="12" s="1"/>
  <c r="M35" i="12"/>
  <c r="N35" i="12" s="1"/>
  <c r="M34" i="12"/>
  <c r="N34" i="12" s="1"/>
  <c r="M33" i="12"/>
  <c r="N33" i="12" s="1"/>
  <c r="M32" i="12"/>
  <c r="N32" i="12" s="1"/>
  <c r="M31" i="12"/>
  <c r="N31" i="12" s="1"/>
  <c r="M30" i="12"/>
  <c r="N30" i="12" s="1"/>
  <c r="M29" i="12"/>
  <c r="N29" i="12" s="1"/>
  <c r="M28" i="12"/>
  <c r="N28" i="12" s="1"/>
  <c r="M27" i="12"/>
  <c r="N27" i="12" s="1"/>
  <c r="M26" i="12"/>
  <c r="N26" i="12" s="1"/>
  <c r="M25" i="12"/>
  <c r="N25" i="12" s="1"/>
  <c r="M24" i="12"/>
  <c r="N24" i="12" s="1"/>
  <c r="M56" i="10"/>
  <c r="N56" i="10" s="1"/>
  <c r="M55" i="10"/>
  <c r="N55" i="10" s="1"/>
  <c r="M54" i="10"/>
  <c r="N54" i="10" s="1"/>
  <c r="M53" i="10"/>
  <c r="N53" i="10" s="1"/>
  <c r="M52" i="10"/>
  <c r="N52" i="10" s="1"/>
  <c r="M51" i="10"/>
  <c r="N51" i="10" s="1"/>
  <c r="M50" i="10"/>
  <c r="N50" i="10" s="1"/>
  <c r="M49" i="10"/>
  <c r="N49" i="10" s="1"/>
  <c r="M48" i="10"/>
  <c r="N48" i="10" s="1"/>
  <c r="M47" i="10"/>
  <c r="N47" i="10" s="1"/>
  <c r="M46" i="10"/>
  <c r="N46" i="10" s="1"/>
  <c r="M45" i="10"/>
  <c r="N45" i="10" s="1"/>
  <c r="M44" i="10"/>
  <c r="N44" i="10" s="1"/>
  <c r="M43" i="10"/>
  <c r="N43" i="10" s="1"/>
  <c r="M42" i="10"/>
  <c r="N42" i="10" s="1"/>
  <c r="M41" i="10"/>
  <c r="N41" i="10" s="1"/>
  <c r="M40" i="10"/>
  <c r="N40" i="10" s="1"/>
  <c r="M39" i="10"/>
  <c r="N39" i="10" s="1"/>
  <c r="M38" i="10"/>
  <c r="N38" i="10" s="1"/>
  <c r="M37" i="10"/>
  <c r="N37" i="10" s="1"/>
  <c r="M36" i="10"/>
  <c r="N36" i="10" s="1"/>
  <c r="M35" i="10"/>
  <c r="N35" i="10" s="1"/>
  <c r="M34" i="10"/>
  <c r="N34" i="10" s="1"/>
  <c r="M33" i="10"/>
  <c r="N33" i="10" s="1"/>
  <c r="M32" i="10"/>
  <c r="N32" i="10" s="1"/>
  <c r="M31" i="10"/>
  <c r="N31" i="10" s="1"/>
  <c r="M30" i="10"/>
  <c r="N30" i="10" s="1"/>
  <c r="M29" i="10"/>
  <c r="N29" i="10" s="1"/>
  <c r="M28" i="10"/>
  <c r="N28" i="10" s="1"/>
  <c r="M27" i="10"/>
  <c r="N27" i="10" s="1"/>
  <c r="M26" i="10"/>
  <c r="N26" i="10" s="1"/>
  <c r="M25" i="10"/>
  <c r="N25" i="10" s="1"/>
  <c r="M24" i="10"/>
  <c r="N24" i="10" s="1"/>
  <c r="M56" i="9"/>
  <c r="N56" i="9" s="1"/>
  <c r="M55" i="9"/>
  <c r="N55" i="9" s="1"/>
  <c r="M54" i="9"/>
  <c r="N54" i="9" s="1"/>
  <c r="M53" i="9"/>
  <c r="N53" i="9" s="1"/>
  <c r="M52" i="9"/>
  <c r="N52" i="9" s="1"/>
  <c r="M51" i="9"/>
  <c r="N51" i="9" s="1"/>
  <c r="M50" i="9"/>
  <c r="N50" i="9" s="1"/>
  <c r="M49" i="9"/>
  <c r="N49" i="9" s="1"/>
  <c r="M48" i="9"/>
  <c r="N48" i="9" s="1"/>
  <c r="M47" i="9"/>
  <c r="N47" i="9" s="1"/>
  <c r="M46" i="9"/>
  <c r="N46" i="9" s="1"/>
  <c r="M45" i="9"/>
  <c r="N45" i="9" s="1"/>
  <c r="M44" i="9"/>
  <c r="N44" i="9" s="1"/>
  <c r="M43" i="9"/>
  <c r="N43" i="9" s="1"/>
  <c r="M42" i="9"/>
  <c r="N42" i="9" s="1"/>
  <c r="M41" i="9"/>
  <c r="N41" i="9" s="1"/>
  <c r="M40" i="9"/>
  <c r="N40" i="9" s="1"/>
  <c r="M39" i="9"/>
  <c r="N39" i="9" s="1"/>
  <c r="M38" i="9"/>
  <c r="N38" i="9" s="1"/>
  <c r="M37" i="9"/>
  <c r="N37" i="9" s="1"/>
  <c r="M36" i="9"/>
  <c r="N36" i="9" s="1"/>
  <c r="M35" i="9"/>
  <c r="N35" i="9" s="1"/>
  <c r="M34" i="9"/>
  <c r="N34" i="9" s="1"/>
  <c r="M33" i="9"/>
  <c r="N33" i="9" s="1"/>
  <c r="M32" i="9"/>
  <c r="N32" i="9" s="1"/>
  <c r="M31" i="9"/>
  <c r="N31" i="9" s="1"/>
  <c r="M30" i="9"/>
  <c r="N30" i="9" s="1"/>
  <c r="M29" i="9"/>
  <c r="N29" i="9" s="1"/>
  <c r="M28" i="9"/>
  <c r="N28" i="9" s="1"/>
  <c r="M27" i="9"/>
  <c r="N27" i="9" s="1"/>
  <c r="M26" i="9"/>
  <c r="N26" i="9" s="1"/>
  <c r="M25" i="9"/>
  <c r="N25" i="9" s="1"/>
  <c r="M24" i="9"/>
  <c r="N24" i="9" s="1"/>
  <c r="M56" i="23"/>
  <c r="N56" i="23" s="1"/>
  <c r="M55" i="23"/>
  <c r="N55" i="23" s="1"/>
  <c r="M54" i="23"/>
  <c r="N54" i="23" s="1"/>
  <c r="M53" i="23"/>
  <c r="N53" i="23" s="1"/>
  <c r="M52" i="23"/>
  <c r="N52" i="23" s="1"/>
  <c r="M51" i="23"/>
  <c r="N51" i="23" s="1"/>
  <c r="M50" i="23"/>
  <c r="N50" i="23" s="1"/>
  <c r="M49" i="23"/>
  <c r="N49" i="23" s="1"/>
  <c r="M48" i="23"/>
  <c r="N48" i="23" s="1"/>
  <c r="M47" i="23"/>
  <c r="N47" i="23" s="1"/>
  <c r="M46" i="23"/>
  <c r="N46" i="23" s="1"/>
  <c r="M45" i="23"/>
  <c r="N45" i="23" s="1"/>
  <c r="M44" i="23"/>
  <c r="N44" i="23" s="1"/>
  <c r="M43" i="23"/>
  <c r="N43" i="23" s="1"/>
  <c r="M42" i="23"/>
  <c r="N42" i="23" s="1"/>
  <c r="M41" i="23"/>
  <c r="N41" i="23" s="1"/>
  <c r="M40" i="23"/>
  <c r="N40" i="23" s="1"/>
  <c r="M39" i="23"/>
  <c r="N39" i="23" s="1"/>
  <c r="M38" i="23"/>
  <c r="N38" i="23" s="1"/>
  <c r="M37" i="23"/>
  <c r="N37" i="23" s="1"/>
  <c r="M36" i="23"/>
  <c r="N36" i="23" s="1"/>
  <c r="M35" i="23"/>
  <c r="N35" i="23" s="1"/>
  <c r="M34" i="23"/>
  <c r="N34" i="23" s="1"/>
  <c r="M33" i="23"/>
  <c r="N33" i="23" s="1"/>
  <c r="M32" i="23"/>
  <c r="N32" i="23" s="1"/>
  <c r="M31" i="23"/>
  <c r="N31" i="23" s="1"/>
  <c r="M30" i="23"/>
  <c r="N30" i="23" s="1"/>
  <c r="M29" i="23"/>
  <c r="N29" i="23" s="1"/>
  <c r="M28" i="23"/>
  <c r="N28" i="23" s="1"/>
  <c r="M27" i="23"/>
  <c r="N27" i="23" s="1"/>
  <c r="M26" i="23"/>
  <c r="N26" i="23" s="1"/>
  <c r="M25" i="23"/>
  <c r="N25" i="23" s="1"/>
  <c r="M24" i="23"/>
  <c r="N24" i="23" s="1"/>
  <c r="M56" i="8"/>
  <c r="N56" i="8" s="1"/>
  <c r="M55" i="8"/>
  <c r="N55" i="8" s="1"/>
  <c r="M54" i="8"/>
  <c r="N54" i="8" s="1"/>
  <c r="M53" i="8"/>
  <c r="N53" i="8" s="1"/>
  <c r="M52" i="8"/>
  <c r="N52" i="8" s="1"/>
  <c r="M51" i="8"/>
  <c r="N51" i="8" s="1"/>
  <c r="M50" i="8"/>
  <c r="N50" i="8" s="1"/>
  <c r="M49" i="8"/>
  <c r="N49" i="8" s="1"/>
  <c r="M48" i="8"/>
  <c r="N48" i="8" s="1"/>
  <c r="M47" i="8"/>
  <c r="N47" i="8" s="1"/>
  <c r="M46" i="8"/>
  <c r="N46" i="8" s="1"/>
  <c r="M45" i="8"/>
  <c r="N45" i="8" s="1"/>
  <c r="M44" i="8"/>
  <c r="N44" i="8" s="1"/>
  <c r="M43" i="8"/>
  <c r="N43" i="8" s="1"/>
  <c r="M42" i="8"/>
  <c r="N42" i="8" s="1"/>
  <c r="M41" i="8"/>
  <c r="N41" i="8" s="1"/>
  <c r="M40" i="8"/>
  <c r="N40" i="8" s="1"/>
  <c r="M39" i="8"/>
  <c r="N39" i="8" s="1"/>
  <c r="M38" i="8"/>
  <c r="N38" i="8" s="1"/>
  <c r="M37" i="8"/>
  <c r="N37" i="8" s="1"/>
  <c r="M36" i="8"/>
  <c r="N36" i="8" s="1"/>
  <c r="M35" i="8"/>
  <c r="N35" i="8" s="1"/>
  <c r="M34" i="8"/>
  <c r="N34" i="8" s="1"/>
  <c r="M33" i="8"/>
  <c r="N33" i="8" s="1"/>
  <c r="M32" i="8"/>
  <c r="N32" i="8" s="1"/>
  <c r="M31" i="8"/>
  <c r="N31" i="8" s="1"/>
  <c r="M30" i="8"/>
  <c r="N30" i="8" s="1"/>
  <c r="M29" i="8"/>
  <c r="N29" i="8" s="1"/>
  <c r="M28" i="8"/>
  <c r="N28" i="8" s="1"/>
  <c r="M27" i="8"/>
  <c r="N27" i="8" s="1"/>
  <c r="M26" i="8"/>
  <c r="N26" i="8" s="1"/>
  <c r="M25" i="8"/>
  <c r="N25" i="8" s="1"/>
  <c r="M24" i="8"/>
  <c r="N24" i="8" s="1"/>
  <c r="M56" i="7"/>
  <c r="N56" i="7" s="1"/>
  <c r="M55" i="7"/>
  <c r="N55" i="7" s="1"/>
  <c r="M54" i="7"/>
  <c r="N54" i="7" s="1"/>
  <c r="M53" i="7"/>
  <c r="N53" i="7" s="1"/>
  <c r="M52" i="7"/>
  <c r="N52" i="7" s="1"/>
  <c r="M51" i="7"/>
  <c r="N51" i="7" s="1"/>
  <c r="M50" i="7"/>
  <c r="N50" i="7" s="1"/>
  <c r="M49" i="7"/>
  <c r="N49" i="7" s="1"/>
  <c r="M48" i="7"/>
  <c r="N48" i="7" s="1"/>
  <c r="M47" i="7"/>
  <c r="N47" i="7" s="1"/>
  <c r="M46" i="7"/>
  <c r="N46" i="7" s="1"/>
  <c r="M45" i="7"/>
  <c r="N45" i="7" s="1"/>
  <c r="M44" i="7"/>
  <c r="N44" i="7" s="1"/>
  <c r="M43" i="7"/>
  <c r="N43" i="7" s="1"/>
  <c r="M42" i="7"/>
  <c r="N42" i="7" s="1"/>
  <c r="M41" i="7"/>
  <c r="N41" i="7" s="1"/>
  <c r="M40" i="7"/>
  <c r="N40" i="7" s="1"/>
  <c r="M39" i="7"/>
  <c r="N39" i="7" s="1"/>
  <c r="M38" i="7"/>
  <c r="N38" i="7" s="1"/>
  <c r="M37" i="7"/>
  <c r="N37" i="7" s="1"/>
  <c r="M36" i="7"/>
  <c r="N36" i="7" s="1"/>
  <c r="M35" i="7"/>
  <c r="N35" i="7" s="1"/>
  <c r="M34" i="7"/>
  <c r="N34" i="7" s="1"/>
  <c r="M33" i="7"/>
  <c r="N33" i="7" s="1"/>
  <c r="M32" i="7"/>
  <c r="N32" i="7" s="1"/>
  <c r="M31" i="7"/>
  <c r="N31" i="7" s="1"/>
  <c r="M30" i="7"/>
  <c r="N30" i="7" s="1"/>
  <c r="M29" i="7"/>
  <c r="N29" i="7" s="1"/>
  <c r="M28" i="7"/>
  <c r="N28" i="7" s="1"/>
  <c r="M27" i="7"/>
  <c r="N27" i="7" s="1"/>
  <c r="M26" i="7"/>
  <c r="N26" i="7" s="1"/>
  <c r="M25" i="7"/>
  <c r="N25" i="7" s="1"/>
  <c r="M24" i="7"/>
  <c r="N24" i="7" s="1"/>
  <c r="M56" i="6"/>
  <c r="N56" i="6" s="1"/>
  <c r="M55" i="6"/>
  <c r="N55" i="6" s="1"/>
  <c r="M54" i="6"/>
  <c r="N54" i="6" s="1"/>
  <c r="M53" i="6"/>
  <c r="N53" i="6" s="1"/>
  <c r="M52" i="6"/>
  <c r="N52" i="6" s="1"/>
  <c r="M51" i="6"/>
  <c r="N51" i="6" s="1"/>
  <c r="M50" i="6"/>
  <c r="N50" i="6" s="1"/>
  <c r="M49" i="6"/>
  <c r="N49" i="6" s="1"/>
  <c r="M48" i="6"/>
  <c r="N48" i="6" s="1"/>
  <c r="M47" i="6"/>
  <c r="N47" i="6" s="1"/>
  <c r="M46" i="6"/>
  <c r="N46" i="6" s="1"/>
  <c r="M45" i="6"/>
  <c r="N45" i="6" s="1"/>
  <c r="M44" i="6"/>
  <c r="N44" i="6" s="1"/>
  <c r="M43" i="6"/>
  <c r="N43" i="6" s="1"/>
  <c r="M42" i="6"/>
  <c r="N42" i="6" s="1"/>
  <c r="M41" i="6"/>
  <c r="N41" i="6" s="1"/>
  <c r="M40" i="6"/>
  <c r="N40" i="6" s="1"/>
  <c r="M39" i="6"/>
  <c r="N39" i="6" s="1"/>
  <c r="M38" i="6"/>
  <c r="N38" i="6" s="1"/>
  <c r="M37" i="6"/>
  <c r="N37" i="6" s="1"/>
  <c r="M36" i="6"/>
  <c r="N36" i="6" s="1"/>
  <c r="M35" i="6"/>
  <c r="N35" i="6" s="1"/>
  <c r="M34" i="6"/>
  <c r="N34" i="6" s="1"/>
  <c r="M33" i="6"/>
  <c r="N33" i="6" s="1"/>
  <c r="M32" i="6"/>
  <c r="N32" i="6" s="1"/>
  <c r="M31" i="6"/>
  <c r="N31" i="6" s="1"/>
  <c r="M30" i="6"/>
  <c r="N30" i="6" s="1"/>
  <c r="M29" i="6"/>
  <c r="N29" i="6" s="1"/>
  <c r="M28" i="6"/>
  <c r="N28" i="6" s="1"/>
  <c r="M27" i="6"/>
  <c r="N27" i="6" s="1"/>
  <c r="M26" i="6"/>
  <c r="N26" i="6" s="1"/>
  <c r="M25" i="6"/>
  <c r="N25" i="6" s="1"/>
  <c r="M24" i="6"/>
  <c r="N24" i="6" s="1"/>
  <c r="M56" i="5"/>
  <c r="N56" i="5" s="1"/>
  <c r="M55" i="5"/>
  <c r="N55" i="5" s="1"/>
  <c r="M54" i="5"/>
  <c r="N54" i="5" s="1"/>
  <c r="M53" i="5"/>
  <c r="N53" i="5" s="1"/>
  <c r="M52" i="5"/>
  <c r="N52" i="5" s="1"/>
  <c r="M51" i="5"/>
  <c r="N51" i="5" s="1"/>
  <c r="M50" i="5"/>
  <c r="N50" i="5" s="1"/>
  <c r="M49" i="5"/>
  <c r="N49" i="5" s="1"/>
  <c r="M48" i="5"/>
  <c r="N48" i="5" s="1"/>
  <c r="M47" i="5"/>
  <c r="N47" i="5" s="1"/>
  <c r="M46" i="5"/>
  <c r="N46" i="5" s="1"/>
  <c r="M45" i="5"/>
  <c r="N45" i="5" s="1"/>
  <c r="M44" i="5"/>
  <c r="N44" i="5" s="1"/>
  <c r="M43" i="5"/>
  <c r="N43" i="5" s="1"/>
  <c r="M42" i="5"/>
  <c r="N42" i="5" s="1"/>
  <c r="M41" i="5"/>
  <c r="N41" i="5" s="1"/>
  <c r="M40" i="5"/>
  <c r="N40" i="5" s="1"/>
  <c r="M39" i="5"/>
  <c r="N39" i="5" s="1"/>
  <c r="M38" i="5"/>
  <c r="N38" i="5" s="1"/>
  <c r="M37" i="5"/>
  <c r="N37" i="5" s="1"/>
  <c r="M36" i="5"/>
  <c r="N36" i="5" s="1"/>
  <c r="M35" i="5"/>
  <c r="N35" i="5" s="1"/>
  <c r="M34" i="5"/>
  <c r="N34" i="5" s="1"/>
  <c r="M33" i="5"/>
  <c r="N33" i="5" s="1"/>
  <c r="M32" i="5"/>
  <c r="N32" i="5" s="1"/>
  <c r="M31" i="5"/>
  <c r="N31" i="5" s="1"/>
  <c r="M30" i="5"/>
  <c r="N30" i="5" s="1"/>
  <c r="M29" i="5"/>
  <c r="N29" i="5" s="1"/>
  <c r="M28" i="5"/>
  <c r="N28" i="5" s="1"/>
  <c r="M27" i="5"/>
  <c r="N27" i="5" s="1"/>
  <c r="M26" i="5"/>
  <c r="N26" i="5" s="1"/>
  <c r="M25" i="5"/>
  <c r="N25" i="5" s="1"/>
  <c r="M24" i="5"/>
  <c r="N24" i="5" s="1"/>
  <c r="M56" i="32"/>
  <c r="N56" i="32" s="1"/>
  <c r="M55" i="32"/>
  <c r="N55" i="32" s="1"/>
  <c r="M54" i="32"/>
  <c r="N54" i="32" s="1"/>
  <c r="M53" i="32"/>
  <c r="N53" i="32" s="1"/>
  <c r="M52" i="32"/>
  <c r="N52" i="32" s="1"/>
  <c r="M51" i="32"/>
  <c r="N51" i="32" s="1"/>
  <c r="M50" i="32"/>
  <c r="N50" i="32" s="1"/>
  <c r="M49" i="32"/>
  <c r="N49" i="32" s="1"/>
  <c r="M48" i="32"/>
  <c r="N48" i="32" s="1"/>
  <c r="M47" i="32"/>
  <c r="N47" i="32" s="1"/>
  <c r="M46" i="32"/>
  <c r="N46" i="32" s="1"/>
  <c r="M45" i="32"/>
  <c r="N45" i="32" s="1"/>
  <c r="M44" i="32"/>
  <c r="N44" i="32" s="1"/>
  <c r="M43" i="32"/>
  <c r="N43" i="32" s="1"/>
  <c r="M42" i="32"/>
  <c r="N42" i="32" s="1"/>
  <c r="M41" i="32"/>
  <c r="N41" i="32" s="1"/>
  <c r="M40" i="32"/>
  <c r="N40" i="32" s="1"/>
  <c r="M39" i="32"/>
  <c r="N39" i="32" s="1"/>
  <c r="M38" i="32"/>
  <c r="N38" i="32" s="1"/>
  <c r="M37" i="32"/>
  <c r="N37" i="32" s="1"/>
  <c r="M36" i="32"/>
  <c r="N36" i="32" s="1"/>
  <c r="M35" i="32"/>
  <c r="N35" i="32" s="1"/>
  <c r="M34" i="32"/>
  <c r="N34" i="32" s="1"/>
  <c r="M33" i="32"/>
  <c r="N33" i="32" s="1"/>
  <c r="M32" i="32"/>
  <c r="N32" i="32" s="1"/>
  <c r="M31" i="32"/>
  <c r="N31" i="32" s="1"/>
  <c r="M30" i="32"/>
  <c r="N30" i="32" s="1"/>
  <c r="M29" i="32"/>
  <c r="N29" i="32" s="1"/>
  <c r="M28" i="32"/>
  <c r="N28" i="32" s="1"/>
  <c r="M27" i="32"/>
  <c r="N27" i="32" s="1"/>
  <c r="M26" i="32"/>
  <c r="N26" i="32" s="1"/>
  <c r="M25" i="32"/>
  <c r="N25" i="32" s="1"/>
  <c r="M24" i="32"/>
  <c r="N24" i="32" s="1"/>
  <c r="M56" i="31"/>
  <c r="N56" i="31" s="1"/>
  <c r="M55" i="31"/>
  <c r="N55" i="31" s="1"/>
  <c r="M54" i="31"/>
  <c r="N54" i="31" s="1"/>
  <c r="M53" i="31"/>
  <c r="N53" i="31" s="1"/>
  <c r="M52" i="31"/>
  <c r="N52" i="31" s="1"/>
  <c r="M51" i="31"/>
  <c r="N51" i="31" s="1"/>
  <c r="M50" i="31"/>
  <c r="N50" i="31" s="1"/>
  <c r="M49" i="31"/>
  <c r="N49" i="31" s="1"/>
  <c r="M48" i="31"/>
  <c r="N48" i="31" s="1"/>
  <c r="M47" i="31"/>
  <c r="N47" i="31" s="1"/>
  <c r="M46" i="31"/>
  <c r="N46" i="31" s="1"/>
  <c r="M45" i="31"/>
  <c r="N45" i="31" s="1"/>
  <c r="M44" i="31"/>
  <c r="N44" i="31" s="1"/>
  <c r="M43" i="31"/>
  <c r="N43" i="31" s="1"/>
  <c r="M42" i="31"/>
  <c r="N42" i="31" s="1"/>
  <c r="M41" i="31"/>
  <c r="N41" i="31" s="1"/>
  <c r="M40" i="31"/>
  <c r="N40" i="31" s="1"/>
  <c r="M39" i="31"/>
  <c r="N39" i="31" s="1"/>
  <c r="M38" i="31"/>
  <c r="N38" i="31" s="1"/>
  <c r="M37" i="31"/>
  <c r="N37" i="31" s="1"/>
  <c r="M36" i="31"/>
  <c r="N36" i="31" s="1"/>
  <c r="M35" i="31"/>
  <c r="N35" i="31" s="1"/>
  <c r="M34" i="31"/>
  <c r="N34" i="31" s="1"/>
  <c r="M33" i="31"/>
  <c r="N33" i="31" s="1"/>
  <c r="M32" i="31"/>
  <c r="N32" i="31" s="1"/>
  <c r="M31" i="31"/>
  <c r="N31" i="31" s="1"/>
  <c r="M30" i="31"/>
  <c r="N30" i="31" s="1"/>
  <c r="M29" i="31"/>
  <c r="N29" i="31" s="1"/>
  <c r="M28" i="31"/>
  <c r="N28" i="31" s="1"/>
  <c r="M27" i="31"/>
  <c r="N27" i="31" s="1"/>
  <c r="M26" i="31"/>
  <c r="N26" i="31" s="1"/>
  <c r="M25" i="31"/>
  <c r="N25" i="31" s="1"/>
  <c r="M24" i="31"/>
  <c r="N24" i="31" s="1"/>
  <c r="M56" i="29"/>
  <c r="N56" i="29" s="1"/>
  <c r="M55" i="29"/>
  <c r="N55" i="29" s="1"/>
  <c r="M54" i="29"/>
  <c r="N54" i="29" s="1"/>
  <c r="M53" i="29"/>
  <c r="N53" i="29" s="1"/>
  <c r="M52" i="29"/>
  <c r="N52" i="29" s="1"/>
  <c r="M51" i="29"/>
  <c r="N51" i="29" s="1"/>
  <c r="M50" i="29"/>
  <c r="N50" i="29" s="1"/>
  <c r="M49" i="29"/>
  <c r="N49" i="29" s="1"/>
  <c r="M48" i="29"/>
  <c r="N48" i="29" s="1"/>
  <c r="M47" i="29"/>
  <c r="N47" i="29" s="1"/>
  <c r="M46" i="29"/>
  <c r="N46" i="29" s="1"/>
  <c r="M45" i="29"/>
  <c r="N45" i="29" s="1"/>
  <c r="M44" i="29"/>
  <c r="N44" i="29" s="1"/>
  <c r="M43" i="29"/>
  <c r="N43" i="29" s="1"/>
  <c r="M42" i="29"/>
  <c r="N42" i="29" s="1"/>
  <c r="M41" i="29"/>
  <c r="N41" i="29" s="1"/>
  <c r="M40" i="29"/>
  <c r="N40" i="29" s="1"/>
  <c r="M39" i="29"/>
  <c r="N39" i="29" s="1"/>
  <c r="M38" i="29"/>
  <c r="N38" i="29" s="1"/>
  <c r="M37" i="29"/>
  <c r="N37" i="29" s="1"/>
  <c r="M36" i="29"/>
  <c r="N36" i="29" s="1"/>
  <c r="M35" i="29"/>
  <c r="N35" i="29" s="1"/>
  <c r="M34" i="29"/>
  <c r="N34" i="29" s="1"/>
  <c r="M33" i="29"/>
  <c r="N33" i="29" s="1"/>
  <c r="M32" i="29"/>
  <c r="N32" i="29" s="1"/>
  <c r="M31" i="29"/>
  <c r="N31" i="29" s="1"/>
  <c r="M30" i="29"/>
  <c r="N30" i="29" s="1"/>
  <c r="M29" i="29"/>
  <c r="N29" i="29" s="1"/>
  <c r="M28" i="29"/>
  <c r="N28" i="29" s="1"/>
  <c r="M27" i="29"/>
  <c r="N27" i="29" s="1"/>
  <c r="M26" i="29"/>
  <c r="N26" i="29" s="1"/>
  <c r="M25" i="29"/>
  <c r="N25" i="29" s="1"/>
  <c r="M24" i="29"/>
  <c r="N24" i="29" s="1"/>
  <c r="M56" i="28"/>
  <c r="N56" i="28" s="1"/>
  <c r="M55" i="28"/>
  <c r="N55" i="28" s="1"/>
  <c r="M54" i="28"/>
  <c r="N54" i="28" s="1"/>
  <c r="M53" i="28"/>
  <c r="N53" i="28" s="1"/>
  <c r="M52" i="28"/>
  <c r="N52" i="28" s="1"/>
  <c r="M51" i="28"/>
  <c r="N51" i="28" s="1"/>
  <c r="M50" i="28"/>
  <c r="N50" i="28" s="1"/>
  <c r="M49" i="28"/>
  <c r="N49" i="28" s="1"/>
  <c r="M48" i="28"/>
  <c r="N48" i="28" s="1"/>
  <c r="M47" i="28"/>
  <c r="N47" i="28" s="1"/>
  <c r="M46" i="28"/>
  <c r="N46" i="28" s="1"/>
  <c r="M45" i="28"/>
  <c r="N45" i="28" s="1"/>
  <c r="M44" i="28"/>
  <c r="N44" i="28" s="1"/>
  <c r="M43" i="28"/>
  <c r="N43" i="28" s="1"/>
  <c r="M42" i="28"/>
  <c r="N42" i="28" s="1"/>
  <c r="M41" i="28"/>
  <c r="N41" i="28" s="1"/>
  <c r="M40" i="28"/>
  <c r="N40" i="28" s="1"/>
  <c r="M39" i="28"/>
  <c r="N39" i="28" s="1"/>
  <c r="M38" i="28"/>
  <c r="N38" i="28" s="1"/>
  <c r="M37" i="28"/>
  <c r="N37" i="28" s="1"/>
  <c r="M36" i="28"/>
  <c r="N36" i="28" s="1"/>
  <c r="M35" i="28"/>
  <c r="N35" i="28" s="1"/>
  <c r="M34" i="28"/>
  <c r="N34" i="28" s="1"/>
  <c r="M33" i="28"/>
  <c r="N33" i="28" s="1"/>
  <c r="M32" i="28"/>
  <c r="N32" i="28" s="1"/>
  <c r="M31" i="28"/>
  <c r="N31" i="28" s="1"/>
  <c r="M30" i="28"/>
  <c r="N30" i="28" s="1"/>
  <c r="M29" i="28"/>
  <c r="N29" i="28" s="1"/>
  <c r="M28" i="28"/>
  <c r="N28" i="28" s="1"/>
  <c r="M27" i="28"/>
  <c r="N27" i="28" s="1"/>
  <c r="M26" i="28"/>
  <c r="N26" i="28" s="1"/>
  <c r="M25" i="28"/>
  <c r="N25" i="28" s="1"/>
  <c r="M24" i="28"/>
  <c r="N24" i="28" s="1"/>
  <c r="M56" i="2"/>
  <c r="N56" i="2" s="1"/>
  <c r="M55" i="2"/>
  <c r="N55" i="2" s="1"/>
  <c r="M54" i="2"/>
  <c r="N54" i="2" s="1"/>
  <c r="M53" i="2"/>
  <c r="N53" i="2" s="1"/>
  <c r="M52" i="2"/>
  <c r="N52" i="2" s="1"/>
  <c r="M51" i="2"/>
  <c r="N51" i="2" s="1"/>
  <c r="M50" i="2"/>
  <c r="N50" i="2" s="1"/>
  <c r="M49" i="2"/>
  <c r="N49" i="2" s="1"/>
  <c r="M48" i="2"/>
  <c r="N48" i="2" s="1"/>
  <c r="M47" i="2"/>
  <c r="N47" i="2" s="1"/>
  <c r="M46" i="2"/>
  <c r="N46" i="2" s="1"/>
  <c r="M45" i="2"/>
  <c r="N45" i="2" s="1"/>
  <c r="M44" i="2"/>
  <c r="N44" i="2" s="1"/>
  <c r="M43" i="2"/>
  <c r="N43" i="2" s="1"/>
  <c r="M42" i="2"/>
  <c r="N42" i="2" s="1"/>
  <c r="M41" i="2"/>
  <c r="N41" i="2" s="1"/>
  <c r="M40" i="2"/>
  <c r="N40" i="2" s="1"/>
  <c r="M39" i="2"/>
  <c r="N39" i="2" s="1"/>
  <c r="M38" i="2"/>
  <c r="N38" i="2" s="1"/>
  <c r="M37" i="2"/>
  <c r="N37" i="2" s="1"/>
  <c r="M36" i="2"/>
  <c r="N36" i="2" s="1"/>
  <c r="M35" i="2"/>
  <c r="N35" i="2" s="1"/>
  <c r="M34" i="2"/>
  <c r="N34" i="2" s="1"/>
  <c r="M33" i="2"/>
  <c r="N33" i="2" s="1"/>
  <c r="M32" i="2"/>
  <c r="N32" i="2" s="1"/>
  <c r="M31" i="2"/>
  <c r="N31" i="2" s="1"/>
  <c r="M30" i="2"/>
  <c r="N30" i="2" s="1"/>
  <c r="M29" i="2"/>
  <c r="N29" i="2" s="1"/>
  <c r="M28" i="2"/>
  <c r="N28" i="2" s="1"/>
  <c r="M27" i="2"/>
  <c r="N27" i="2" s="1"/>
  <c r="M26" i="2"/>
  <c r="N26" i="2" s="1"/>
  <c r="M25" i="2"/>
  <c r="N25" i="2" s="1"/>
  <c r="M24" i="2"/>
  <c r="N24" i="2" s="1"/>
  <c r="K25" i="13"/>
  <c r="K26" i="13"/>
  <c r="K27" i="13"/>
  <c r="K28" i="13"/>
  <c r="K29" i="13"/>
  <c r="K30" i="13"/>
  <c r="K31" i="13"/>
  <c r="K32" i="13"/>
  <c r="K33" i="13"/>
  <c r="K34" i="13"/>
  <c r="K35" i="13"/>
  <c r="K36" i="13"/>
  <c r="K37" i="13"/>
  <c r="K38" i="13"/>
  <c r="K39" i="13"/>
  <c r="K40" i="13"/>
  <c r="K41" i="13"/>
  <c r="K42" i="13"/>
  <c r="K43" i="13"/>
  <c r="K44" i="13"/>
  <c r="K45" i="13"/>
  <c r="K46" i="13"/>
  <c r="K47" i="13"/>
  <c r="K48" i="13"/>
  <c r="K49" i="13"/>
  <c r="K50" i="13"/>
  <c r="K51" i="13"/>
  <c r="K52" i="13"/>
  <c r="K53" i="13"/>
  <c r="K54" i="13"/>
  <c r="K55" i="13"/>
  <c r="K56" i="13"/>
  <c r="K24" i="13"/>
  <c r="J25" i="13"/>
  <c r="J26" i="13"/>
  <c r="J27" i="13"/>
  <c r="J28" i="13"/>
  <c r="J29" i="13"/>
  <c r="J30" i="13"/>
  <c r="J31" i="13"/>
  <c r="J32" i="13"/>
  <c r="J33" i="13"/>
  <c r="J34" i="13"/>
  <c r="J35" i="13"/>
  <c r="J36" i="13"/>
  <c r="J37" i="13"/>
  <c r="J38" i="13"/>
  <c r="J39" i="13"/>
  <c r="J40" i="13"/>
  <c r="J41" i="13"/>
  <c r="J42" i="13"/>
  <c r="J43" i="13"/>
  <c r="J44" i="13"/>
  <c r="J45" i="13"/>
  <c r="J46" i="13"/>
  <c r="J47" i="13"/>
  <c r="J48" i="13"/>
  <c r="J49" i="13"/>
  <c r="J50" i="13"/>
  <c r="J51" i="13"/>
  <c r="J52" i="13"/>
  <c r="J53" i="13"/>
  <c r="J54" i="13"/>
  <c r="J55" i="13"/>
  <c r="J56" i="13"/>
  <c r="J24" i="13"/>
  <c r="K25" i="8"/>
  <c r="K26" i="8"/>
  <c r="K27" i="8"/>
  <c r="K28" i="8"/>
  <c r="K29" i="8"/>
  <c r="K30" i="8"/>
  <c r="K31" i="8"/>
  <c r="K32" i="8"/>
  <c r="K33" i="8"/>
  <c r="K34" i="8"/>
  <c r="K35" i="8"/>
  <c r="K36" i="8"/>
  <c r="K37" i="8"/>
  <c r="K38" i="8"/>
  <c r="K39" i="8"/>
  <c r="K40" i="8"/>
  <c r="K41" i="8"/>
  <c r="K42" i="8"/>
  <c r="K43" i="8"/>
  <c r="K44" i="8"/>
  <c r="K45" i="8"/>
  <c r="K46" i="8"/>
  <c r="K47" i="8"/>
  <c r="K48" i="8"/>
  <c r="K49" i="8"/>
  <c r="K50" i="8"/>
  <c r="K51" i="8"/>
  <c r="K52" i="8"/>
  <c r="K53" i="8"/>
  <c r="K54" i="8"/>
  <c r="K55" i="8"/>
  <c r="K56" i="8"/>
  <c r="K24" i="8"/>
  <c r="J25" i="8"/>
  <c r="J26" i="8"/>
  <c r="J27" i="8"/>
  <c r="J28" i="8"/>
  <c r="J29" i="8"/>
  <c r="J30" i="8"/>
  <c r="J31" i="8"/>
  <c r="J32" i="8"/>
  <c r="J33" i="8"/>
  <c r="J34" i="8"/>
  <c r="J35" i="8"/>
  <c r="J36" i="8"/>
  <c r="J37" i="8"/>
  <c r="J38" i="8"/>
  <c r="J39" i="8"/>
  <c r="J40" i="8"/>
  <c r="J41" i="8"/>
  <c r="J42" i="8"/>
  <c r="J43" i="8"/>
  <c r="J44" i="8"/>
  <c r="J45" i="8"/>
  <c r="J46" i="8"/>
  <c r="J47" i="8"/>
  <c r="J48" i="8"/>
  <c r="J49" i="8"/>
  <c r="J50" i="8"/>
  <c r="J51" i="8"/>
  <c r="J52" i="8"/>
  <c r="J53" i="8"/>
  <c r="J54" i="8"/>
  <c r="J55" i="8"/>
  <c r="J56" i="8"/>
  <c r="J24" i="8"/>
  <c r="K24" i="7"/>
  <c r="J24" i="7"/>
  <c r="L25" i="7"/>
  <c r="L26" i="7"/>
  <c r="L27" i="7"/>
  <c r="L28" i="7"/>
  <c r="L29" i="7"/>
  <c r="L30" i="7"/>
  <c r="L31" i="7"/>
  <c r="L32" i="7"/>
  <c r="L33" i="7"/>
  <c r="L34" i="7"/>
  <c r="L35" i="7"/>
  <c r="L36" i="7"/>
  <c r="L37" i="7"/>
  <c r="L38" i="7"/>
  <c r="L39" i="7"/>
  <c r="L40" i="7"/>
  <c r="L41" i="7"/>
  <c r="L42" i="7"/>
  <c r="L43" i="7"/>
  <c r="L44" i="7"/>
  <c r="L45" i="7"/>
  <c r="L46" i="7"/>
  <c r="L47" i="7"/>
  <c r="L48" i="7"/>
  <c r="L49" i="7"/>
  <c r="L50" i="7"/>
  <c r="L51" i="7"/>
  <c r="L52" i="7"/>
  <c r="L53" i="7"/>
  <c r="L54" i="7"/>
  <c r="L55" i="7"/>
  <c r="L56" i="7"/>
  <c r="L24" i="7"/>
  <c r="G24" i="7"/>
  <c r="E24" i="7"/>
  <c r="L54" i="4" l="1"/>
  <c r="J54" i="4"/>
  <c r="G54" i="4"/>
  <c r="L53" i="4"/>
  <c r="J53" i="4"/>
  <c r="G53" i="4"/>
  <c r="L52" i="4"/>
  <c r="J52" i="4"/>
  <c r="G52" i="4"/>
  <c r="L51" i="4"/>
  <c r="J51" i="4"/>
  <c r="G51" i="4"/>
  <c r="L50" i="4"/>
  <c r="J50" i="4"/>
  <c r="G50" i="4"/>
  <c r="L49" i="4"/>
  <c r="J49" i="4"/>
  <c r="G49" i="4"/>
  <c r="L48" i="4"/>
  <c r="J48" i="4"/>
  <c r="G48" i="4"/>
  <c r="L47" i="4"/>
  <c r="J47" i="4"/>
  <c r="G47" i="4"/>
  <c r="L46" i="4"/>
  <c r="J46" i="4"/>
  <c r="G46" i="4"/>
  <c r="L45" i="4"/>
  <c r="J45" i="4"/>
  <c r="G45" i="4"/>
  <c r="L44" i="4"/>
  <c r="J44" i="4"/>
  <c r="G44" i="4"/>
  <c r="L43" i="4"/>
  <c r="J43" i="4"/>
  <c r="G43" i="4"/>
  <c r="L42" i="4"/>
  <c r="J42" i="4"/>
  <c r="G42" i="4"/>
  <c r="L41" i="4"/>
  <c r="J41" i="4"/>
  <c r="G41" i="4"/>
  <c r="L40" i="4"/>
  <c r="J40" i="4"/>
  <c r="G40" i="4"/>
  <c r="L39" i="4"/>
  <c r="J39" i="4"/>
  <c r="G39" i="4"/>
  <c r="L38" i="4"/>
  <c r="J38" i="4"/>
  <c r="G38" i="4"/>
  <c r="L37" i="4"/>
  <c r="J37" i="4"/>
  <c r="G37" i="4"/>
  <c r="L36" i="4"/>
  <c r="J36" i="4"/>
  <c r="G36" i="4"/>
  <c r="L35" i="4"/>
  <c r="J35" i="4"/>
  <c r="G35" i="4"/>
  <c r="L34" i="4"/>
  <c r="J34" i="4"/>
  <c r="G34" i="4"/>
  <c r="L33" i="4"/>
  <c r="J33" i="4"/>
  <c r="G33" i="4"/>
  <c r="L32" i="4"/>
  <c r="J32" i="4"/>
  <c r="G32" i="4"/>
  <c r="L31" i="4"/>
  <c r="J31" i="4"/>
  <c r="G31" i="4"/>
  <c r="L30" i="4"/>
  <c r="J30" i="4"/>
  <c r="G30" i="4"/>
  <c r="L29" i="4"/>
  <c r="J29" i="4"/>
  <c r="G29" i="4"/>
  <c r="L28" i="4"/>
  <c r="J28" i="4"/>
  <c r="G28" i="4"/>
  <c r="L27" i="4"/>
  <c r="J27" i="4"/>
  <c r="G27" i="4"/>
  <c r="L26" i="4"/>
  <c r="J26" i="4"/>
  <c r="G26" i="4"/>
  <c r="L25" i="4"/>
  <c r="J25" i="4"/>
  <c r="G25" i="4"/>
  <c r="L24" i="4"/>
  <c r="J24" i="4"/>
  <c r="G24" i="4"/>
  <c r="G24" i="13"/>
  <c r="G25" i="13"/>
  <c r="G26" i="13"/>
  <c r="G27" i="13"/>
  <c r="G28" i="13"/>
  <c r="G29" i="13"/>
  <c r="G30" i="13"/>
  <c r="G31" i="13"/>
  <c r="G32" i="13"/>
  <c r="G33" i="13"/>
  <c r="G34" i="13"/>
  <c r="G35" i="13"/>
  <c r="G36" i="13"/>
  <c r="G37" i="13"/>
  <c r="G38" i="13"/>
  <c r="G39" i="13"/>
  <c r="G40" i="13"/>
  <c r="G41" i="13"/>
  <c r="G42" i="13"/>
  <c r="G43" i="13"/>
  <c r="G44" i="13"/>
  <c r="G45" i="13"/>
  <c r="G46" i="13"/>
  <c r="G47" i="13"/>
  <c r="G48" i="13"/>
  <c r="G49" i="13"/>
  <c r="G50" i="13"/>
  <c r="G51" i="13"/>
  <c r="G52" i="13"/>
  <c r="G53" i="13"/>
  <c r="G54" i="13"/>
  <c r="G55" i="13"/>
  <c r="G56" i="13"/>
  <c r="G24" i="14"/>
  <c r="F25" i="13"/>
  <c r="F26" i="13"/>
  <c r="F27" i="13"/>
  <c r="F28" i="13"/>
  <c r="F29" i="13"/>
  <c r="F30" i="13"/>
  <c r="F31" i="13"/>
  <c r="F32" i="13"/>
  <c r="F33" i="13"/>
  <c r="F34" i="13"/>
  <c r="F35" i="13"/>
  <c r="F36" i="13"/>
  <c r="F37" i="13"/>
  <c r="F38" i="13"/>
  <c r="F39" i="13"/>
  <c r="F40" i="13"/>
  <c r="F41" i="13"/>
  <c r="F42" i="13"/>
  <c r="F43" i="13"/>
  <c r="F44" i="13"/>
  <c r="F45" i="13"/>
  <c r="F46" i="13"/>
  <c r="F47" i="13"/>
  <c r="F48" i="13"/>
  <c r="F49" i="13"/>
  <c r="F50" i="13"/>
  <c r="F51" i="13"/>
  <c r="F52" i="13"/>
  <c r="F53" i="13"/>
  <c r="F54" i="13"/>
  <c r="F55" i="13"/>
  <c r="F56" i="13"/>
  <c r="F24" i="13"/>
  <c r="E24" i="13"/>
  <c r="E25" i="13"/>
  <c r="E26" i="13"/>
  <c r="E27" i="13"/>
  <c r="E28" i="13"/>
  <c r="E29" i="13"/>
  <c r="E30" i="13"/>
  <c r="E31" i="13"/>
  <c r="E32" i="13"/>
  <c r="E33" i="13"/>
  <c r="E34" i="13"/>
  <c r="E35" i="13"/>
  <c r="E36" i="13"/>
  <c r="E37" i="13"/>
  <c r="E38" i="13"/>
  <c r="E39" i="13"/>
  <c r="E40" i="13"/>
  <c r="E41" i="13"/>
  <c r="E42" i="13"/>
  <c r="E43" i="13"/>
  <c r="E44" i="13"/>
  <c r="E45" i="13"/>
  <c r="E46" i="13"/>
  <c r="E47" i="13"/>
  <c r="E48" i="13"/>
  <c r="E49" i="13"/>
  <c r="E50" i="13"/>
  <c r="E51" i="13"/>
  <c r="E52" i="13"/>
  <c r="E53" i="13"/>
  <c r="E54" i="13"/>
  <c r="E55" i="13"/>
  <c r="E56" i="13"/>
  <c r="E24" i="14"/>
  <c r="G25" i="8"/>
  <c r="G26" i="8"/>
  <c r="G27" i="8"/>
  <c r="G28" i="8"/>
  <c r="G29" i="8"/>
  <c r="G30" i="8"/>
  <c r="G31" i="8"/>
  <c r="G32" i="8"/>
  <c r="G33" i="8"/>
  <c r="G34" i="8"/>
  <c r="G35" i="8"/>
  <c r="G36" i="8"/>
  <c r="G37" i="8"/>
  <c r="G38" i="8"/>
  <c r="G39" i="8"/>
  <c r="G40" i="8"/>
  <c r="G41" i="8"/>
  <c r="G42" i="8"/>
  <c r="G43" i="8"/>
  <c r="G44" i="8"/>
  <c r="G45" i="8"/>
  <c r="G46" i="8"/>
  <c r="G47" i="8"/>
  <c r="G48" i="8"/>
  <c r="G49" i="8"/>
  <c r="G50" i="8"/>
  <c r="G51" i="8"/>
  <c r="G52" i="8"/>
  <c r="G53" i="8"/>
  <c r="G54" i="8"/>
  <c r="G55" i="8"/>
  <c r="G56" i="8"/>
  <c r="G24" i="8"/>
  <c r="F25" i="8"/>
  <c r="F26" i="8"/>
  <c r="F27" i="8"/>
  <c r="F28" i="8"/>
  <c r="F29" i="8"/>
  <c r="F30" i="8"/>
  <c r="F31" i="8"/>
  <c r="F32" i="8"/>
  <c r="F33" i="8"/>
  <c r="F34" i="8"/>
  <c r="F35" i="8"/>
  <c r="F36" i="8"/>
  <c r="F37" i="8"/>
  <c r="F38" i="8"/>
  <c r="F39" i="8"/>
  <c r="F40" i="8"/>
  <c r="F41" i="8"/>
  <c r="F42" i="8"/>
  <c r="F43" i="8"/>
  <c r="F44" i="8"/>
  <c r="F45" i="8"/>
  <c r="F46" i="8"/>
  <c r="F47" i="8"/>
  <c r="F48" i="8"/>
  <c r="F49" i="8"/>
  <c r="F50" i="8"/>
  <c r="F51" i="8"/>
  <c r="F52" i="8"/>
  <c r="F53" i="8"/>
  <c r="F54" i="8"/>
  <c r="F55" i="8"/>
  <c r="F56" i="8"/>
  <c r="F24" i="8"/>
  <c r="E25" i="8"/>
  <c r="E26" i="8"/>
  <c r="E27" i="8"/>
  <c r="E28" i="8"/>
  <c r="E29" i="8"/>
  <c r="E30" i="8"/>
  <c r="E31" i="8"/>
  <c r="E32" i="8"/>
  <c r="E33" i="8"/>
  <c r="E34" i="8"/>
  <c r="E35" i="8"/>
  <c r="E36" i="8"/>
  <c r="E37" i="8"/>
  <c r="E38" i="8"/>
  <c r="E39" i="8"/>
  <c r="E40" i="8"/>
  <c r="E41" i="8"/>
  <c r="E42" i="8"/>
  <c r="E43" i="8"/>
  <c r="E44" i="8"/>
  <c r="E45" i="8"/>
  <c r="E46" i="8"/>
  <c r="E47" i="8"/>
  <c r="E48" i="8"/>
  <c r="E49" i="8"/>
  <c r="E50" i="8"/>
  <c r="E51" i="8"/>
  <c r="E52" i="8"/>
  <c r="E53" i="8"/>
  <c r="E54" i="8"/>
  <c r="E55" i="8"/>
  <c r="E56" i="8"/>
  <c r="E24" i="8"/>
  <c r="E24" i="23"/>
  <c r="I25" i="13"/>
  <c r="I26" i="13"/>
  <c r="I27" i="13"/>
  <c r="I28" i="13"/>
  <c r="I29" i="13"/>
  <c r="I30" i="13"/>
  <c r="I31" i="13"/>
  <c r="I32" i="13"/>
  <c r="I33" i="13"/>
  <c r="I34" i="13"/>
  <c r="I35" i="13"/>
  <c r="I36" i="13"/>
  <c r="I37" i="13"/>
  <c r="I38" i="13"/>
  <c r="I39" i="13"/>
  <c r="I40" i="13"/>
  <c r="I41" i="13"/>
  <c r="I42" i="13"/>
  <c r="I43" i="13"/>
  <c r="I44" i="13"/>
  <c r="I45" i="13"/>
  <c r="I46" i="13"/>
  <c r="I47" i="13"/>
  <c r="I48" i="13"/>
  <c r="I49" i="13"/>
  <c r="I50" i="13"/>
  <c r="I51" i="13"/>
  <c r="I52" i="13"/>
  <c r="I53" i="13"/>
  <c r="I54" i="13"/>
  <c r="I55" i="13"/>
  <c r="I56" i="13"/>
  <c r="I24" i="13"/>
  <c r="I25" i="8"/>
  <c r="I26" i="8"/>
  <c r="I27" i="8"/>
  <c r="I28" i="8"/>
  <c r="I29" i="8"/>
  <c r="I30" i="8"/>
  <c r="I31" i="8"/>
  <c r="I32" i="8"/>
  <c r="I33" i="8"/>
  <c r="I34" i="8"/>
  <c r="I35" i="8"/>
  <c r="I36" i="8"/>
  <c r="I37" i="8"/>
  <c r="I38" i="8"/>
  <c r="I39" i="8"/>
  <c r="I40" i="8"/>
  <c r="I41" i="8"/>
  <c r="I42" i="8"/>
  <c r="I43" i="8"/>
  <c r="I44" i="8"/>
  <c r="I45" i="8"/>
  <c r="I46" i="8"/>
  <c r="I47" i="8"/>
  <c r="I48" i="8"/>
  <c r="I49" i="8"/>
  <c r="I50" i="8"/>
  <c r="I51" i="8"/>
  <c r="I52" i="8"/>
  <c r="I53" i="8"/>
  <c r="I54" i="8"/>
  <c r="I55" i="8"/>
  <c r="I56" i="8"/>
  <c r="I24" i="8"/>
  <c r="I24" i="7"/>
  <c r="I24" i="5"/>
  <c r="I55" i="28" l="1"/>
  <c r="I56" i="28"/>
  <c r="I24" i="28"/>
  <c r="K24" i="28" s="1"/>
  <c r="I56" i="32"/>
  <c r="E56" i="32"/>
  <c r="F56" i="32" s="1"/>
  <c r="I55" i="32"/>
  <c r="E55" i="32"/>
  <c r="F55" i="32" s="1"/>
  <c r="I54" i="32"/>
  <c r="E54" i="32"/>
  <c r="F54" i="32" s="1"/>
  <c r="I53" i="32"/>
  <c r="E53" i="32"/>
  <c r="F53" i="32" s="1"/>
  <c r="I52" i="32"/>
  <c r="E52" i="32"/>
  <c r="F52" i="32" s="1"/>
  <c r="I51" i="32"/>
  <c r="K51" i="32" s="1"/>
  <c r="E51" i="32"/>
  <c r="F51" i="32" s="1"/>
  <c r="I50" i="32"/>
  <c r="E50" i="32"/>
  <c r="F50" i="32" s="1"/>
  <c r="I49" i="32"/>
  <c r="E49" i="32"/>
  <c r="F49" i="32" s="1"/>
  <c r="I48" i="32"/>
  <c r="E48" i="32"/>
  <c r="F48" i="32" s="1"/>
  <c r="I47" i="32"/>
  <c r="E47" i="32"/>
  <c r="F47" i="32" s="1"/>
  <c r="I46" i="32"/>
  <c r="E46" i="32"/>
  <c r="F46" i="32" s="1"/>
  <c r="I45" i="32"/>
  <c r="E45" i="32"/>
  <c r="F45" i="32" s="1"/>
  <c r="I44" i="32"/>
  <c r="E44" i="32"/>
  <c r="F44" i="32" s="1"/>
  <c r="I43" i="32"/>
  <c r="E43" i="32"/>
  <c r="F43" i="32" s="1"/>
  <c r="I42" i="32"/>
  <c r="E42" i="32"/>
  <c r="F42" i="32" s="1"/>
  <c r="I41" i="32"/>
  <c r="E41" i="32"/>
  <c r="F41" i="32" s="1"/>
  <c r="I40" i="32"/>
  <c r="E40" i="32"/>
  <c r="F40" i="32" s="1"/>
  <c r="I39" i="32"/>
  <c r="E39" i="32"/>
  <c r="F39" i="32" s="1"/>
  <c r="I38" i="32"/>
  <c r="E38" i="32"/>
  <c r="F38" i="32" s="1"/>
  <c r="I37" i="32"/>
  <c r="E37" i="32"/>
  <c r="F37" i="32" s="1"/>
  <c r="I36" i="32"/>
  <c r="E36" i="32"/>
  <c r="F36" i="32" s="1"/>
  <c r="I35" i="32"/>
  <c r="E35" i="32"/>
  <c r="F35" i="32" s="1"/>
  <c r="I34" i="32"/>
  <c r="E34" i="32"/>
  <c r="F34" i="32" s="1"/>
  <c r="I33" i="32"/>
  <c r="E33" i="32"/>
  <c r="F33" i="32" s="1"/>
  <c r="I32" i="32"/>
  <c r="E32" i="32"/>
  <c r="F32" i="32" s="1"/>
  <c r="I31" i="32"/>
  <c r="E31" i="32"/>
  <c r="F31" i="32" s="1"/>
  <c r="I30" i="32"/>
  <c r="E30" i="32"/>
  <c r="F30" i="32" s="1"/>
  <c r="I29" i="32"/>
  <c r="K29" i="32" s="1"/>
  <c r="E29" i="32"/>
  <c r="F29" i="32" s="1"/>
  <c r="I28" i="32"/>
  <c r="E28" i="32"/>
  <c r="F28" i="32" s="1"/>
  <c r="I27" i="32"/>
  <c r="K27" i="32" s="1"/>
  <c r="E27" i="32"/>
  <c r="F27" i="32" s="1"/>
  <c r="I26" i="32"/>
  <c r="E26" i="32"/>
  <c r="F26" i="32" s="1"/>
  <c r="I25" i="32"/>
  <c r="E25" i="32"/>
  <c r="F25" i="32" s="1"/>
  <c r="I24" i="32"/>
  <c r="E24" i="32"/>
  <c r="I56" i="31"/>
  <c r="E56" i="31"/>
  <c r="F56" i="31" s="1"/>
  <c r="I54" i="31"/>
  <c r="E54" i="31"/>
  <c r="F54" i="31" s="1"/>
  <c r="I53" i="31"/>
  <c r="E53" i="31"/>
  <c r="F53" i="31" s="1"/>
  <c r="I52" i="31"/>
  <c r="E52" i="31"/>
  <c r="F52" i="31" s="1"/>
  <c r="I51" i="31"/>
  <c r="E51" i="31"/>
  <c r="F51" i="31" s="1"/>
  <c r="I50" i="31"/>
  <c r="E50" i="31"/>
  <c r="F50" i="31" s="1"/>
  <c r="I49" i="31"/>
  <c r="E49" i="31"/>
  <c r="F49" i="31" s="1"/>
  <c r="I48" i="31"/>
  <c r="E48" i="31"/>
  <c r="F48" i="31" s="1"/>
  <c r="I47" i="31"/>
  <c r="E47" i="31"/>
  <c r="F47" i="31" s="1"/>
  <c r="I46" i="31"/>
  <c r="E46" i="31"/>
  <c r="F46" i="31" s="1"/>
  <c r="I45" i="31"/>
  <c r="E45" i="31"/>
  <c r="F45" i="31" s="1"/>
  <c r="I44" i="31"/>
  <c r="E44" i="31"/>
  <c r="F44" i="31" s="1"/>
  <c r="I43" i="31"/>
  <c r="E43" i="31"/>
  <c r="F43" i="31" s="1"/>
  <c r="I42" i="31"/>
  <c r="E42" i="31"/>
  <c r="F42" i="31" s="1"/>
  <c r="I41" i="31"/>
  <c r="E41" i="31"/>
  <c r="F41" i="31" s="1"/>
  <c r="I40" i="31"/>
  <c r="E40" i="31"/>
  <c r="F40" i="31" s="1"/>
  <c r="I39" i="31"/>
  <c r="E39" i="31"/>
  <c r="F39" i="31" s="1"/>
  <c r="I38" i="31"/>
  <c r="E38" i="31"/>
  <c r="F38" i="31" s="1"/>
  <c r="I37" i="31"/>
  <c r="E37" i="31"/>
  <c r="F37" i="31" s="1"/>
  <c r="I36" i="31"/>
  <c r="E36" i="31"/>
  <c r="F36" i="31" s="1"/>
  <c r="I35" i="31"/>
  <c r="E35" i="31"/>
  <c r="F35" i="31" s="1"/>
  <c r="I34" i="31"/>
  <c r="E34" i="31"/>
  <c r="F34" i="31" s="1"/>
  <c r="I33" i="31"/>
  <c r="E33" i="31"/>
  <c r="F33" i="31" s="1"/>
  <c r="I32" i="31"/>
  <c r="E32" i="31"/>
  <c r="F32" i="31" s="1"/>
  <c r="I31" i="31"/>
  <c r="E31" i="31"/>
  <c r="F31" i="31" s="1"/>
  <c r="I30" i="31"/>
  <c r="E30" i="31"/>
  <c r="F30" i="31" s="1"/>
  <c r="I29" i="31"/>
  <c r="E29" i="31"/>
  <c r="F29" i="31" s="1"/>
  <c r="I28" i="31"/>
  <c r="E28" i="31"/>
  <c r="F28" i="31" s="1"/>
  <c r="I27" i="31"/>
  <c r="E27" i="31"/>
  <c r="F27" i="31" s="1"/>
  <c r="I26" i="31"/>
  <c r="E26" i="31"/>
  <c r="F26" i="31" s="1"/>
  <c r="I25" i="31"/>
  <c r="E25" i="31"/>
  <c r="F25" i="31" s="1"/>
  <c r="I24" i="31"/>
  <c r="E24" i="31"/>
  <c r="I56" i="29"/>
  <c r="E56" i="29"/>
  <c r="F56" i="29" s="1"/>
  <c r="I55" i="29"/>
  <c r="E55" i="29"/>
  <c r="F55" i="29" s="1"/>
  <c r="I54" i="29"/>
  <c r="E54" i="29"/>
  <c r="F54" i="29" s="1"/>
  <c r="I53" i="29"/>
  <c r="E53" i="29"/>
  <c r="F53" i="29" s="1"/>
  <c r="I52" i="29"/>
  <c r="E52" i="29"/>
  <c r="F52" i="29" s="1"/>
  <c r="I51" i="29"/>
  <c r="E51" i="29"/>
  <c r="F51" i="29" s="1"/>
  <c r="I50" i="29"/>
  <c r="E50" i="29"/>
  <c r="F50" i="29" s="1"/>
  <c r="I49" i="29"/>
  <c r="E49" i="29"/>
  <c r="F49" i="29" s="1"/>
  <c r="I48" i="29"/>
  <c r="E48" i="29"/>
  <c r="F48" i="29" s="1"/>
  <c r="I47" i="29"/>
  <c r="E47" i="29"/>
  <c r="F47" i="29" s="1"/>
  <c r="I46" i="29"/>
  <c r="K46" i="29" s="1"/>
  <c r="E46" i="29"/>
  <c r="F46" i="29" s="1"/>
  <c r="I45" i="29"/>
  <c r="K45" i="29" s="1"/>
  <c r="E45" i="29"/>
  <c r="F45" i="29" s="1"/>
  <c r="I44" i="29"/>
  <c r="E44" i="29"/>
  <c r="F44" i="29" s="1"/>
  <c r="I43" i="29"/>
  <c r="E43" i="29"/>
  <c r="F43" i="29" s="1"/>
  <c r="I42" i="29"/>
  <c r="E42" i="29"/>
  <c r="F42" i="29" s="1"/>
  <c r="I41" i="29"/>
  <c r="E41" i="29"/>
  <c r="F41" i="29" s="1"/>
  <c r="I40" i="29"/>
  <c r="K40" i="29" s="1"/>
  <c r="E40" i="29"/>
  <c r="F40" i="29" s="1"/>
  <c r="I39" i="29"/>
  <c r="E39" i="29"/>
  <c r="F39" i="29" s="1"/>
  <c r="I38" i="29"/>
  <c r="E38" i="29"/>
  <c r="F38" i="29" s="1"/>
  <c r="I37" i="29"/>
  <c r="E37" i="29"/>
  <c r="F37" i="29" s="1"/>
  <c r="I36" i="29"/>
  <c r="E36" i="29"/>
  <c r="F36" i="29" s="1"/>
  <c r="I35" i="29"/>
  <c r="E35" i="29"/>
  <c r="F35" i="29" s="1"/>
  <c r="I34" i="29"/>
  <c r="E34" i="29"/>
  <c r="F34" i="29" s="1"/>
  <c r="I33" i="29"/>
  <c r="E33" i="29"/>
  <c r="F33" i="29" s="1"/>
  <c r="I32" i="29"/>
  <c r="E32" i="29"/>
  <c r="F32" i="29" s="1"/>
  <c r="I31" i="29"/>
  <c r="E31" i="29"/>
  <c r="F31" i="29" s="1"/>
  <c r="I30" i="29"/>
  <c r="E30" i="29"/>
  <c r="F30" i="29" s="1"/>
  <c r="I29" i="29"/>
  <c r="E29" i="29"/>
  <c r="F29" i="29" s="1"/>
  <c r="I28" i="29"/>
  <c r="E28" i="29"/>
  <c r="F28" i="29" s="1"/>
  <c r="I27" i="29"/>
  <c r="E27" i="29"/>
  <c r="F27" i="29" s="1"/>
  <c r="I26" i="29"/>
  <c r="E26" i="29"/>
  <c r="F26" i="29" s="1"/>
  <c r="I25" i="29"/>
  <c r="E25" i="29"/>
  <c r="F25" i="29" s="1"/>
  <c r="I24" i="29"/>
  <c r="E24" i="29"/>
  <c r="E56" i="28"/>
  <c r="F56" i="28" s="1"/>
  <c r="E55" i="28"/>
  <c r="F55" i="28" s="1"/>
  <c r="I54" i="28"/>
  <c r="E54" i="28"/>
  <c r="F54" i="28" s="1"/>
  <c r="I53" i="28"/>
  <c r="E53" i="28"/>
  <c r="F53" i="28" s="1"/>
  <c r="I52" i="28"/>
  <c r="E52" i="28"/>
  <c r="F52" i="28" s="1"/>
  <c r="K52" i="28" s="1"/>
  <c r="I51" i="28"/>
  <c r="E51" i="28"/>
  <c r="F51" i="28" s="1"/>
  <c r="K51" i="28" s="1"/>
  <c r="I50" i="28"/>
  <c r="E50" i="28"/>
  <c r="F50" i="28" s="1"/>
  <c r="I49" i="28"/>
  <c r="E49" i="28"/>
  <c r="F49" i="28" s="1"/>
  <c r="K49" i="28" s="1"/>
  <c r="I48" i="28"/>
  <c r="E48" i="28"/>
  <c r="F48" i="28" s="1"/>
  <c r="I47" i="28"/>
  <c r="E47" i="28"/>
  <c r="F47" i="28" s="1"/>
  <c r="I46" i="28"/>
  <c r="E46" i="28"/>
  <c r="F46" i="28" s="1"/>
  <c r="I45" i="28"/>
  <c r="E45" i="28"/>
  <c r="F45" i="28" s="1"/>
  <c r="I44" i="28"/>
  <c r="E44" i="28"/>
  <c r="F44" i="28" s="1"/>
  <c r="I43" i="28"/>
  <c r="E43" i="28"/>
  <c r="F43" i="28" s="1"/>
  <c r="I42" i="28"/>
  <c r="E42" i="28"/>
  <c r="F42" i="28" s="1"/>
  <c r="I41" i="28"/>
  <c r="E41" i="28"/>
  <c r="F41" i="28" s="1"/>
  <c r="I40" i="28"/>
  <c r="E40" i="28"/>
  <c r="F40" i="28" s="1"/>
  <c r="K40" i="28" s="1"/>
  <c r="I39" i="28"/>
  <c r="E39" i="28"/>
  <c r="F39" i="28" s="1"/>
  <c r="K39" i="28" s="1"/>
  <c r="I38" i="28"/>
  <c r="E38" i="28"/>
  <c r="F38" i="28" s="1"/>
  <c r="I37" i="28"/>
  <c r="E37" i="28"/>
  <c r="F37" i="28" s="1"/>
  <c r="I36" i="28"/>
  <c r="E36" i="28"/>
  <c r="F36" i="28" s="1"/>
  <c r="I35" i="28"/>
  <c r="E35" i="28"/>
  <c r="F35" i="28" s="1"/>
  <c r="I34" i="28"/>
  <c r="E34" i="28"/>
  <c r="F34" i="28" s="1"/>
  <c r="I33" i="28"/>
  <c r="E33" i="28"/>
  <c r="F33" i="28" s="1"/>
  <c r="K33" i="28" s="1"/>
  <c r="I32" i="28"/>
  <c r="E32" i="28"/>
  <c r="F32" i="28" s="1"/>
  <c r="I31" i="28"/>
  <c r="F31" i="28"/>
  <c r="E31" i="28"/>
  <c r="I30" i="28"/>
  <c r="E30" i="28"/>
  <c r="F30" i="28" s="1"/>
  <c r="I29" i="28"/>
  <c r="E29" i="28"/>
  <c r="F29" i="28" s="1"/>
  <c r="I28" i="28"/>
  <c r="E28" i="28"/>
  <c r="F28" i="28" s="1"/>
  <c r="I27" i="28"/>
  <c r="E27" i="28"/>
  <c r="F27" i="28" s="1"/>
  <c r="I26" i="28"/>
  <c r="E26" i="28"/>
  <c r="F26" i="28" s="1"/>
  <c r="I25" i="28"/>
  <c r="J48" i="28" s="1"/>
  <c r="E25" i="28"/>
  <c r="F25" i="28" s="1"/>
  <c r="E24" i="28"/>
  <c r="F24" i="28" s="1"/>
  <c r="H62" i="32"/>
  <c r="D62" i="32"/>
  <c r="C62" i="32"/>
  <c r="H61" i="32"/>
  <c r="D61" i="32"/>
  <c r="C61" i="32"/>
  <c r="H60" i="32"/>
  <c r="D60" i="32"/>
  <c r="C60" i="32"/>
  <c r="H59" i="32"/>
  <c r="D59" i="32"/>
  <c r="C59" i="32"/>
  <c r="H58" i="32"/>
  <c r="D58" i="32"/>
  <c r="C58" i="32"/>
  <c r="H62" i="31"/>
  <c r="D62" i="31"/>
  <c r="C62" i="31"/>
  <c r="H61" i="31"/>
  <c r="D61" i="31"/>
  <c r="C61" i="31"/>
  <c r="H60" i="31"/>
  <c r="D60" i="31"/>
  <c r="C60" i="31"/>
  <c r="H59" i="31"/>
  <c r="D59" i="31"/>
  <c r="C59" i="31"/>
  <c r="H58" i="31"/>
  <c r="D58" i="31"/>
  <c r="C58" i="31"/>
  <c r="H62" i="29"/>
  <c r="D62" i="29"/>
  <c r="C62" i="29"/>
  <c r="I61" i="29"/>
  <c r="H61" i="29"/>
  <c r="D61" i="29"/>
  <c r="C61" i="29"/>
  <c r="H60" i="29"/>
  <c r="D60" i="29"/>
  <c r="C60" i="29"/>
  <c r="H59" i="29"/>
  <c r="D59" i="29"/>
  <c r="C59" i="29"/>
  <c r="I58" i="29"/>
  <c r="H58" i="29"/>
  <c r="D58" i="29"/>
  <c r="C58" i="29"/>
  <c r="H62" i="28"/>
  <c r="D62" i="28"/>
  <c r="C62" i="28"/>
  <c r="H61" i="28"/>
  <c r="D61" i="28"/>
  <c r="C61" i="28"/>
  <c r="H60" i="28"/>
  <c r="D60" i="28"/>
  <c r="C60" i="28"/>
  <c r="H59" i="28"/>
  <c r="D59" i="28"/>
  <c r="C59" i="28"/>
  <c r="H58" i="28"/>
  <c r="D58" i="28"/>
  <c r="C58" i="28"/>
  <c r="H62" i="14"/>
  <c r="D62" i="14"/>
  <c r="C62" i="14"/>
  <c r="H61" i="14"/>
  <c r="D61" i="14"/>
  <c r="C61" i="14"/>
  <c r="H60" i="14"/>
  <c r="D60" i="14"/>
  <c r="C60" i="14"/>
  <c r="H59" i="14"/>
  <c r="D59" i="14"/>
  <c r="C59" i="14"/>
  <c r="H58" i="14"/>
  <c r="D58" i="14"/>
  <c r="C58" i="14"/>
  <c r="K62" i="13"/>
  <c r="I62" i="13"/>
  <c r="H62" i="13"/>
  <c r="F62" i="13"/>
  <c r="E62" i="13"/>
  <c r="D62" i="13"/>
  <c r="C62" i="13"/>
  <c r="K61" i="13"/>
  <c r="I61" i="13"/>
  <c r="H61" i="13"/>
  <c r="F61" i="13"/>
  <c r="E61" i="13"/>
  <c r="D61" i="13"/>
  <c r="C61" i="13"/>
  <c r="K60" i="13"/>
  <c r="I60" i="13"/>
  <c r="H60" i="13"/>
  <c r="F60" i="13"/>
  <c r="E60" i="13"/>
  <c r="D60" i="13"/>
  <c r="C60" i="13"/>
  <c r="K59" i="13"/>
  <c r="I59" i="13"/>
  <c r="H59" i="13"/>
  <c r="F59" i="13"/>
  <c r="E59" i="13"/>
  <c r="D59" i="13"/>
  <c r="C59" i="13"/>
  <c r="K58" i="13"/>
  <c r="I58" i="13"/>
  <c r="H58" i="13"/>
  <c r="F58" i="13"/>
  <c r="E58" i="13"/>
  <c r="D58" i="13"/>
  <c r="C58" i="13"/>
  <c r="H62" i="12"/>
  <c r="D62" i="12"/>
  <c r="C62" i="12"/>
  <c r="H61" i="12"/>
  <c r="D61" i="12"/>
  <c r="C61" i="12"/>
  <c r="H60" i="12"/>
  <c r="D60" i="12"/>
  <c r="C60" i="12"/>
  <c r="H59" i="12"/>
  <c r="D59" i="12"/>
  <c r="C59" i="12"/>
  <c r="H58" i="12"/>
  <c r="D58" i="12"/>
  <c r="C58" i="12"/>
  <c r="H62" i="10"/>
  <c r="D62" i="10"/>
  <c r="C62" i="10"/>
  <c r="H61" i="10"/>
  <c r="D61" i="10"/>
  <c r="C61" i="10"/>
  <c r="H60" i="10"/>
  <c r="D60" i="10"/>
  <c r="C60" i="10"/>
  <c r="H59" i="10"/>
  <c r="D59" i="10"/>
  <c r="C59" i="10"/>
  <c r="H58" i="10"/>
  <c r="D58" i="10"/>
  <c r="C58" i="10"/>
  <c r="H62" i="9"/>
  <c r="D62" i="9"/>
  <c r="C62" i="9"/>
  <c r="H61" i="9"/>
  <c r="D61" i="9"/>
  <c r="C61" i="9"/>
  <c r="H60" i="9"/>
  <c r="D60" i="9"/>
  <c r="C60" i="9"/>
  <c r="H59" i="9"/>
  <c r="D59" i="9"/>
  <c r="C59" i="9"/>
  <c r="H58" i="9"/>
  <c r="D58" i="9"/>
  <c r="C58" i="9"/>
  <c r="H62" i="23"/>
  <c r="D62" i="23"/>
  <c r="C62" i="23"/>
  <c r="H61" i="23"/>
  <c r="D61" i="23"/>
  <c r="C61" i="23"/>
  <c r="H60" i="23"/>
  <c r="D60" i="23"/>
  <c r="C60" i="23"/>
  <c r="H59" i="23"/>
  <c r="D59" i="23"/>
  <c r="C59" i="23"/>
  <c r="H58" i="23"/>
  <c r="D58" i="23"/>
  <c r="C58" i="23"/>
  <c r="K62" i="8"/>
  <c r="I62" i="8"/>
  <c r="H62" i="8"/>
  <c r="F62" i="8"/>
  <c r="E62" i="8"/>
  <c r="D62" i="8"/>
  <c r="C62" i="8"/>
  <c r="K61" i="8"/>
  <c r="I61" i="8"/>
  <c r="H61" i="8"/>
  <c r="F61" i="8"/>
  <c r="E61" i="8"/>
  <c r="D61" i="8"/>
  <c r="C61" i="8"/>
  <c r="K60" i="8"/>
  <c r="I60" i="8"/>
  <c r="H60" i="8"/>
  <c r="F60" i="8"/>
  <c r="E60" i="8"/>
  <c r="D60" i="8"/>
  <c r="C60" i="8"/>
  <c r="K59" i="8"/>
  <c r="I59" i="8"/>
  <c r="H59" i="8"/>
  <c r="F59" i="8"/>
  <c r="E59" i="8"/>
  <c r="D59" i="8"/>
  <c r="C59" i="8"/>
  <c r="K58" i="8"/>
  <c r="I58" i="8"/>
  <c r="H58" i="8"/>
  <c r="F58" i="8"/>
  <c r="E58" i="8"/>
  <c r="D58" i="8"/>
  <c r="C58" i="8"/>
  <c r="H62" i="7"/>
  <c r="D62" i="7"/>
  <c r="C62" i="7"/>
  <c r="H61" i="7"/>
  <c r="D61" i="7"/>
  <c r="C61" i="7"/>
  <c r="H60" i="7"/>
  <c r="D60" i="7"/>
  <c r="C60" i="7"/>
  <c r="H59" i="7"/>
  <c r="D59" i="7"/>
  <c r="C59" i="7"/>
  <c r="H58" i="7"/>
  <c r="D58" i="7"/>
  <c r="C58" i="7"/>
  <c r="H62" i="6"/>
  <c r="D62" i="6"/>
  <c r="C62" i="6"/>
  <c r="H61" i="6"/>
  <c r="D61" i="6"/>
  <c r="C61" i="6"/>
  <c r="H60" i="6"/>
  <c r="D60" i="6"/>
  <c r="C60" i="6"/>
  <c r="H59" i="6"/>
  <c r="D59" i="6"/>
  <c r="C59" i="6"/>
  <c r="H58" i="6"/>
  <c r="D58" i="6"/>
  <c r="C58" i="6"/>
  <c r="H62" i="5"/>
  <c r="D62" i="5"/>
  <c r="C62" i="5"/>
  <c r="H61" i="5"/>
  <c r="D61" i="5"/>
  <c r="C61" i="5"/>
  <c r="H60" i="5"/>
  <c r="D60" i="5"/>
  <c r="C60" i="5"/>
  <c r="H59" i="5"/>
  <c r="D59" i="5"/>
  <c r="C59" i="5"/>
  <c r="H58" i="5"/>
  <c r="D58" i="5"/>
  <c r="C58" i="5"/>
  <c r="H62" i="4"/>
  <c r="D62" i="4"/>
  <c r="C62" i="4"/>
  <c r="H61" i="4"/>
  <c r="D61" i="4"/>
  <c r="C61" i="4"/>
  <c r="H60" i="4"/>
  <c r="D60" i="4"/>
  <c r="C60" i="4"/>
  <c r="H59" i="4"/>
  <c r="D59" i="4"/>
  <c r="C59" i="4"/>
  <c r="H58" i="4"/>
  <c r="D58" i="4"/>
  <c r="C58" i="4"/>
  <c r="H62" i="2"/>
  <c r="D62" i="2"/>
  <c r="C62" i="2"/>
  <c r="H61" i="2"/>
  <c r="D61" i="2"/>
  <c r="C61" i="2"/>
  <c r="H60" i="2"/>
  <c r="D60" i="2"/>
  <c r="C60" i="2"/>
  <c r="H59" i="2"/>
  <c r="D59" i="2"/>
  <c r="C59" i="2"/>
  <c r="H58" i="2"/>
  <c r="D58" i="2"/>
  <c r="C58" i="2"/>
  <c r="J40" i="32" l="1"/>
  <c r="J52" i="32"/>
  <c r="J46" i="32"/>
  <c r="J31" i="32"/>
  <c r="J37" i="32"/>
  <c r="J43" i="32"/>
  <c r="J49" i="32"/>
  <c r="J55" i="32"/>
  <c r="J28" i="32"/>
  <c r="J31" i="31"/>
  <c r="J49" i="31"/>
  <c r="J40" i="31"/>
  <c r="J52" i="31"/>
  <c r="K28" i="31"/>
  <c r="K46" i="31"/>
  <c r="K42" i="31"/>
  <c r="K37" i="31"/>
  <c r="J34" i="29"/>
  <c r="J52" i="29"/>
  <c r="J28" i="29"/>
  <c r="J43" i="29"/>
  <c r="J49" i="29"/>
  <c r="K53" i="29"/>
  <c r="K42" i="29"/>
  <c r="K48" i="29"/>
  <c r="K37" i="29"/>
  <c r="K48" i="32"/>
  <c r="K53" i="32"/>
  <c r="K33" i="32"/>
  <c r="I58" i="32"/>
  <c r="I61" i="32"/>
  <c r="E61" i="32"/>
  <c r="J34" i="32"/>
  <c r="K45" i="32"/>
  <c r="I59" i="32"/>
  <c r="I62" i="32"/>
  <c r="K30" i="32"/>
  <c r="K35" i="32"/>
  <c r="J25" i="32"/>
  <c r="I60" i="32"/>
  <c r="K42" i="32"/>
  <c r="K47" i="32"/>
  <c r="J28" i="31"/>
  <c r="I60" i="31"/>
  <c r="E61" i="31"/>
  <c r="K44" i="31"/>
  <c r="J34" i="31"/>
  <c r="K45" i="31"/>
  <c r="K35" i="31"/>
  <c r="I58" i="31"/>
  <c r="I61" i="31"/>
  <c r="J25" i="31"/>
  <c r="J43" i="31"/>
  <c r="J46" i="31"/>
  <c r="K26" i="31"/>
  <c r="I59" i="31"/>
  <c r="I62" i="31"/>
  <c r="K27" i="31"/>
  <c r="J37" i="31"/>
  <c r="K53" i="31"/>
  <c r="K30" i="29"/>
  <c r="K35" i="29"/>
  <c r="J40" i="29"/>
  <c r="J25" i="29"/>
  <c r="J46" i="29"/>
  <c r="I59" i="29"/>
  <c r="I62" i="29"/>
  <c r="K26" i="29"/>
  <c r="J31" i="29"/>
  <c r="K47" i="29"/>
  <c r="K27" i="29"/>
  <c r="J37" i="29"/>
  <c r="J55" i="29"/>
  <c r="I60" i="29"/>
  <c r="K28" i="29"/>
  <c r="E60" i="29"/>
  <c r="K44" i="29"/>
  <c r="K29" i="29"/>
  <c r="J45" i="28"/>
  <c r="J51" i="28"/>
  <c r="J30" i="28"/>
  <c r="K36" i="28"/>
  <c r="K42" i="28"/>
  <c r="K31" i="28"/>
  <c r="K37" i="28"/>
  <c r="J42" i="28"/>
  <c r="J54" i="28"/>
  <c r="K27" i="28"/>
  <c r="J24" i="28"/>
  <c r="J31" i="28"/>
  <c r="J52" i="28"/>
  <c r="J49" i="28"/>
  <c r="K46" i="28"/>
  <c r="J39" i="28"/>
  <c r="J46" i="28"/>
  <c r="I62" i="28"/>
  <c r="K43" i="28"/>
  <c r="J36" i="28"/>
  <c r="J43" i="28"/>
  <c r="K54" i="28"/>
  <c r="K30" i="28"/>
  <c r="J33" i="28"/>
  <c r="J40" i="28"/>
  <c r="J37" i="28"/>
  <c r="K48" i="28"/>
  <c r="K34" i="28"/>
  <c r="J27" i="28"/>
  <c r="J34" i="28"/>
  <c r="K45" i="28"/>
  <c r="K29" i="28"/>
  <c r="K47" i="28"/>
  <c r="K35" i="28"/>
  <c r="K53" i="28"/>
  <c r="E60" i="28"/>
  <c r="G41" i="28"/>
  <c r="K25" i="28"/>
  <c r="K28" i="28"/>
  <c r="K32" i="28"/>
  <c r="K50" i="28"/>
  <c r="K55" i="28"/>
  <c r="K25" i="32"/>
  <c r="K39" i="32"/>
  <c r="K43" i="32"/>
  <c r="K32" i="32"/>
  <c r="K50" i="32"/>
  <c r="K36" i="32"/>
  <c r="K40" i="32"/>
  <c r="K54" i="32"/>
  <c r="K37" i="32"/>
  <c r="K55" i="32"/>
  <c r="K26" i="32"/>
  <c r="K44" i="32"/>
  <c r="K34" i="32"/>
  <c r="K52" i="32"/>
  <c r="K41" i="32"/>
  <c r="K31" i="32"/>
  <c r="K49" i="32"/>
  <c r="K38" i="32"/>
  <c r="K56" i="32"/>
  <c r="K28" i="32"/>
  <c r="K46" i="32"/>
  <c r="E60" i="32"/>
  <c r="J24" i="32"/>
  <c r="J27" i="32"/>
  <c r="J30" i="32"/>
  <c r="J33" i="32"/>
  <c r="J36" i="32"/>
  <c r="J39" i="32"/>
  <c r="J42" i="32"/>
  <c r="J45" i="32"/>
  <c r="J48" i="32"/>
  <c r="J51" i="32"/>
  <c r="J54" i="32"/>
  <c r="F24" i="32"/>
  <c r="G42" i="32" s="1"/>
  <c r="E59" i="32"/>
  <c r="E62" i="32"/>
  <c r="J26" i="32"/>
  <c r="J29" i="32"/>
  <c r="J32" i="32"/>
  <c r="J35" i="32"/>
  <c r="J38" i="32"/>
  <c r="J41" i="32"/>
  <c r="J44" i="32"/>
  <c r="J47" i="32"/>
  <c r="J50" i="32"/>
  <c r="J53" i="32"/>
  <c r="J56" i="32"/>
  <c r="E58" i="32"/>
  <c r="K39" i="31"/>
  <c r="K25" i="31"/>
  <c r="K32" i="31"/>
  <c r="K43" i="31"/>
  <c r="K50" i="31"/>
  <c r="K36" i="31"/>
  <c r="K54" i="31"/>
  <c r="K29" i="31"/>
  <c r="G33" i="31"/>
  <c r="K40" i="31"/>
  <c r="K47" i="31"/>
  <c r="K33" i="31"/>
  <c r="G44" i="31"/>
  <c r="K51" i="31"/>
  <c r="K30" i="31"/>
  <c r="K48" i="31"/>
  <c r="K34" i="31"/>
  <c r="K41" i="31"/>
  <c r="G45" i="31"/>
  <c r="K52" i="31"/>
  <c r="G49" i="31"/>
  <c r="G56" i="31"/>
  <c r="K31" i="31"/>
  <c r="K38" i="31"/>
  <c r="K49" i="31"/>
  <c r="K56" i="31"/>
  <c r="G53" i="31"/>
  <c r="E60" i="31"/>
  <c r="F24" i="31"/>
  <c r="G47" i="31" s="1"/>
  <c r="J24" i="31"/>
  <c r="J27" i="31"/>
  <c r="J30" i="31"/>
  <c r="J33" i="31"/>
  <c r="J36" i="31"/>
  <c r="J39" i="31"/>
  <c r="J42" i="31"/>
  <c r="J45" i="31"/>
  <c r="J48" i="31"/>
  <c r="J51" i="31"/>
  <c r="J54" i="31"/>
  <c r="E59" i="31"/>
  <c r="E62" i="31"/>
  <c r="J26" i="31"/>
  <c r="J29" i="31"/>
  <c r="J32" i="31"/>
  <c r="J35" i="31"/>
  <c r="J38" i="31"/>
  <c r="J41" i="31"/>
  <c r="J44" i="31"/>
  <c r="J47" i="31"/>
  <c r="J50" i="31"/>
  <c r="J53" i="31"/>
  <c r="J56" i="31"/>
  <c r="E58" i="31"/>
  <c r="K25" i="29"/>
  <c r="K32" i="29"/>
  <c r="K43" i="29"/>
  <c r="K50" i="29"/>
  <c r="K36" i="29"/>
  <c r="G40" i="29"/>
  <c r="K54" i="29"/>
  <c r="K33" i="29"/>
  <c r="K51" i="29"/>
  <c r="K55" i="29"/>
  <c r="K34" i="29"/>
  <c r="K41" i="29"/>
  <c r="K52" i="29"/>
  <c r="G31" i="29"/>
  <c r="G38" i="29"/>
  <c r="K39" i="29"/>
  <c r="K31" i="29"/>
  <c r="K38" i="29"/>
  <c r="K49" i="29"/>
  <c r="K56" i="29"/>
  <c r="K24" i="29"/>
  <c r="E59" i="29"/>
  <c r="E62" i="29"/>
  <c r="F24" i="29"/>
  <c r="G29" i="29" s="1"/>
  <c r="J24" i="29"/>
  <c r="J27" i="29"/>
  <c r="J30" i="29"/>
  <c r="J33" i="29"/>
  <c r="J36" i="29"/>
  <c r="J39" i="29"/>
  <c r="J42" i="29"/>
  <c r="J45" i="29"/>
  <c r="J48" i="29"/>
  <c r="J51" i="29"/>
  <c r="J54" i="29"/>
  <c r="E61" i="29"/>
  <c r="E58" i="29"/>
  <c r="J26" i="29"/>
  <c r="J29" i="29"/>
  <c r="J32" i="29"/>
  <c r="J35" i="29"/>
  <c r="J38" i="29"/>
  <c r="J41" i="29"/>
  <c r="J44" i="29"/>
  <c r="J47" i="29"/>
  <c r="J50" i="29"/>
  <c r="J53" i="29"/>
  <c r="J56" i="29"/>
  <c r="G31" i="28"/>
  <c r="G39" i="28"/>
  <c r="G44" i="28"/>
  <c r="G26" i="28"/>
  <c r="K44" i="28"/>
  <c r="K26" i="28"/>
  <c r="G29" i="28"/>
  <c r="G34" i="28"/>
  <c r="G42" i="28"/>
  <c r="G47" i="28"/>
  <c r="G54" i="28"/>
  <c r="G28" i="28"/>
  <c r="G55" i="28"/>
  <c r="G32" i="28"/>
  <c r="G37" i="28"/>
  <c r="G45" i="28"/>
  <c r="G50" i="28"/>
  <c r="G25" i="28"/>
  <c r="G27" i="28"/>
  <c r="G30" i="28"/>
  <c r="G35" i="28"/>
  <c r="G40" i="28"/>
  <c r="G48" i="28"/>
  <c r="G53" i="28"/>
  <c r="K41" i="28"/>
  <c r="G56" i="28"/>
  <c r="G36" i="28"/>
  <c r="G33" i="28"/>
  <c r="G38" i="28"/>
  <c r="G51" i="28"/>
  <c r="K56" i="28"/>
  <c r="K38" i="28"/>
  <c r="J25" i="28"/>
  <c r="J28" i="28"/>
  <c r="J55" i="28"/>
  <c r="G24" i="28"/>
  <c r="J26" i="28"/>
  <c r="J29" i="28"/>
  <c r="J32" i="28"/>
  <c r="J35" i="28"/>
  <c r="J38" i="28"/>
  <c r="J41" i="28"/>
  <c r="J44" i="28"/>
  <c r="J47" i="28"/>
  <c r="J50" i="28"/>
  <c r="J53" i="28"/>
  <c r="J56" i="28"/>
  <c r="G43" i="28"/>
  <c r="G46" i="28"/>
  <c r="G49" i="28"/>
  <c r="G52" i="28"/>
  <c r="E59" i="28"/>
  <c r="E61" i="28"/>
  <c r="E58" i="28"/>
  <c r="E62" i="28"/>
  <c r="I58" i="28"/>
  <c r="I59" i="28"/>
  <c r="I60" i="28"/>
  <c r="I61" i="28"/>
  <c r="I25" i="12"/>
  <c r="I26" i="12"/>
  <c r="I27" i="12"/>
  <c r="I28" i="12"/>
  <c r="I29" i="12"/>
  <c r="I30" i="12"/>
  <c r="I31" i="12"/>
  <c r="I32" i="12"/>
  <c r="I33" i="12"/>
  <c r="I34" i="12"/>
  <c r="I35" i="12"/>
  <c r="I36" i="12"/>
  <c r="I37" i="12"/>
  <c r="I38" i="12"/>
  <c r="I39" i="12"/>
  <c r="I40" i="12"/>
  <c r="I41" i="12"/>
  <c r="I42" i="12"/>
  <c r="I43" i="12"/>
  <c r="I44" i="12"/>
  <c r="I45" i="12"/>
  <c r="I46" i="12"/>
  <c r="I47" i="12"/>
  <c r="I48" i="12"/>
  <c r="I49" i="12"/>
  <c r="I50" i="12"/>
  <c r="I51" i="12"/>
  <c r="I52" i="12"/>
  <c r="I53" i="12"/>
  <c r="I54" i="12"/>
  <c r="I55" i="12"/>
  <c r="I56" i="12"/>
  <c r="I24" i="12"/>
  <c r="I58" i="12" l="1"/>
  <c r="I61" i="12"/>
  <c r="I60" i="12"/>
  <c r="I59" i="12"/>
  <c r="I62" i="12"/>
  <c r="G34" i="29"/>
  <c r="G32" i="29"/>
  <c r="G47" i="29"/>
  <c r="G54" i="32"/>
  <c r="G34" i="32"/>
  <c r="G28" i="32"/>
  <c r="G48" i="32"/>
  <c r="G36" i="32"/>
  <c r="K24" i="32"/>
  <c r="L47" i="32" s="1"/>
  <c r="G38" i="32"/>
  <c r="G26" i="32"/>
  <c r="G51" i="32"/>
  <c r="G31" i="32"/>
  <c r="G46" i="31"/>
  <c r="K24" i="31"/>
  <c r="L44" i="31" s="1"/>
  <c r="G27" i="31"/>
  <c r="L56" i="31"/>
  <c r="G42" i="31"/>
  <c r="G30" i="31"/>
  <c r="G44" i="29"/>
  <c r="L31" i="28"/>
  <c r="L38" i="28"/>
  <c r="L45" i="28"/>
  <c r="L24" i="28"/>
  <c r="L48" i="28"/>
  <c r="L30" i="28"/>
  <c r="L42" i="28"/>
  <c r="G39" i="32"/>
  <c r="G45" i="32"/>
  <c r="G30" i="32"/>
  <c r="G33" i="32"/>
  <c r="G50" i="32"/>
  <c r="L41" i="32"/>
  <c r="L26" i="32"/>
  <c r="L43" i="32"/>
  <c r="F61" i="32"/>
  <c r="F62" i="32"/>
  <c r="F59" i="32"/>
  <c r="F58" i="32"/>
  <c r="F60" i="32"/>
  <c r="G24" i="32"/>
  <c r="G27" i="32"/>
  <c r="L54" i="32"/>
  <c r="G43" i="32"/>
  <c r="G53" i="32"/>
  <c r="G55" i="32"/>
  <c r="G47" i="32"/>
  <c r="G56" i="32"/>
  <c r="G52" i="32"/>
  <c r="G32" i="32"/>
  <c r="G46" i="32"/>
  <c r="G44" i="32"/>
  <c r="G40" i="32"/>
  <c r="G49" i="32"/>
  <c r="G41" i="32"/>
  <c r="L37" i="32"/>
  <c r="G25" i="32"/>
  <c r="G35" i="32"/>
  <c r="G37" i="32"/>
  <c r="G29" i="32"/>
  <c r="K62" i="31"/>
  <c r="K59" i="31"/>
  <c r="L24" i="31"/>
  <c r="K60" i="31"/>
  <c r="K61" i="31"/>
  <c r="K58" i="31"/>
  <c r="L52" i="31"/>
  <c r="L40" i="31"/>
  <c r="L32" i="31"/>
  <c r="L37" i="31"/>
  <c r="L25" i="31"/>
  <c r="L49" i="31"/>
  <c r="L41" i="31"/>
  <c r="L29" i="31"/>
  <c r="G50" i="31"/>
  <c r="L34" i="31"/>
  <c r="L26" i="31"/>
  <c r="L54" i="31"/>
  <c r="G43" i="31"/>
  <c r="L38" i="31"/>
  <c r="L39" i="31"/>
  <c r="F61" i="31"/>
  <c r="F58" i="31"/>
  <c r="F62" i="31"/>
  <c r="F59" i="31"/>
  <c r="G24" i="31"/>
  <c r="F60" i="31"/>
  <c r="L31" i="31"/>
  <c r="G52" i="31"/>
  <c r="L51" i="31"/>
  <c r="G40" i="31"/>
  <c r="G32" i="31"/>
  <c r="L48" i="31"/>
  <c r="L36" i="31"/>
  <c r="G25" i="31"/>
  <c r="G41" i="31"/>
  <c r="G37" i="31"/>
  <c r="G29" i="31"/>
  <c r="L53" i="31"/>
  <c r="L45" i="31"/>
  <c r="G34" i="31"/>
  <c r="L33" i="31"/>
  <c r="G54" i="31"/>
  <c r="L46" i="31"/>
  <c r="L42" i="31"/>
  <c r="G38" i="31"/>
  <c r="L30" i="31"/>
  <c r="G26" i="31"/>
  <c r="L50" i="31"/>
  <c r="G39" i="31"/>
  <c r="G35" i="31"/>
  <c r="G31" i="31"/>
  <c r="G51" i="31"/>
  <c r="L43" i="31"/>
  <c r="L35" i="31"/>
  <c r="G28" i="31"/>
  <c r="L27" i="31"/>
  <c r="G48" i="31"/>
  <c r="L47" i="31"/>
  <c r="G36" i="31"/>
  <c r="L28" i="31"/>
  <c r="K61" i="29"/>
  <c r="K58" i="29"/>
  <c r="K59" i="29"/>
  <c r="L24" i="29"/>
  <c r="K62" i="29"/>
  <c r="K60" i="29"/>
  <c r="L56" i="29"/>
  <c r="L27" i="29"/>
  <c r="G25" i="29"/>
  <c r="G37" i="29"/>
  <c r="L36" i="29"/>
  <c r="L49" i="29"/>
  <c r="L52" i="29"/>
  <c r="L55" i="29"/>
  <c r="L33" i="29"/>
  <c r="F60" i="29"/>
  <c r="F61" i="29"/>
  <c r="F58" i="29"/>
  <c r="G24" i="29"/>
  <c r="F62" i="29"/>
  <c r="F59" i="29"/>
  <c r="G42" i="29"/>
  <c r="G45" i="29"/>
  <c r="G48" i="29"/>
  <c r="G26" i="29"/>
  <c r="G50" i="29"/>
  <c r="L51" i="29"/>
  <c r="L38" i="29"/>
  <c r="L41" i="29"/>
  <c r="L44" i="29"/>
  <c r="L28" i="29"/>
  <c r="G54" i="29"/>
  <c r="L31" i="29"/>
  <c r="L34" i="29"/>
  <c r="L37" i="29"/>
  <c r="G51" i="29"/>
  <c r="L50" i="29"/>
  <c r="G53" i="29"/>
  <c r="L39" i="29"/>
  <c r="G27" i="29"/>
  <c r="G30" i="29"/>
  <c r="L47" i="29"/>
  <c r="L43" i="29"/>
  <c r="L30" i="29"/>
  <c r="G46" i="29"/>
  <c r="G39" i="29"/>
  <c r="L46" i="29"/>
  <c r="L26" i="29"/>
  <c r="L40" i="29"/>
  <c r="G36" i="29"/>
  <c r="L42" i="29"/>
  <c r="G56" i="29"/>
  <c r="G52" i="29"/>
  <c r="G43" i="29"/>
  <c r="G33" i="29"/>
  <c r="L32" i="29"/>
  <c r="G35" i="29"/>
  <c r="G49" i="29"/>
  <c r="L48" i="29"/>
  <c r="L35" i="29"/>
  <c r="L29" i="29"/>
  <c r="L25" i="29"/>
  <c r="G28" i="29"/>
  <c r="L45" i="29"/>
  <c r="G41" i="29"/>
  <c r="G55" i="29"/>
  <c r="L54" i="29"/>
  <c r="L53" i="29"/>
  <c r="L35" i="28"/>
  <c r="L32" i="28"/>
  <c r="L25" i="28"/>
  <c r="L26" i="28"/>
  <c r="L56" i="28"/>
  <c r="L41" i="28"/>
  <c r="L47" i="28"/>
  <c r="L54" i="28"/>
  <c r="L52" i="28"/>
  <c r="L39" i="28"/>
  <c r="L44" i="28"/>
  <c r="L40" i="28"/>
  <c r="L29" i="28"/>
  <c r="L36" i="28"/>
  <c r="L33" i="28"/>
  <c r="L37" i="28"/>
  <c r="L43" i="28"/>
  <c r="L46" i="28"/>
  <c r="L27" i="28"/>
  <c r="L34" i="28"/>
  <c r="L49" i="28"/>
  <c r="L55" i="28"/>
  <c r="L53" i="28"/>
  <c r="L50" i="28"/>
  <c r="L51" i="28"/>
  <c r="L28" i="28"/>
  <c r="K62" i="28"/>
  <c r="K61" i="28"/>
  <c r="K60" i="28"/>
  <c r="K59" i="28"/>
  <c r="K58" i="28"/>
  <c r="F62" i="28"/>
  <c r="F61" i="28"/>
  <c r="F60" i="28"/>
  <c r="F59" i="28"/>
  <c r="F58" i="28"/>
  <c r="I24" i="2"/>
  <c r="I56" i="23"/>
  <c r="E56" i="23"/>
  <c r="F56" i="23" s="1"/>
  <c r="I55" i="23"/>
  <c r="E55" i="23"/>
  <c r="F55" i="23" s="1"/>
  <c r="I54" i="23"/>
  <c r="E54" i="23"/>
  <c r="F54" i="23" s="1"/>
  <c r="I53" i="23"/>
  <c r="E53" i="23"/>
  <c r="F53" i="23" s="1"/>
  <c r="I52" i="23"/>
  <c r="E52" i="23"/>
  <c r="F52" i="23" s="1"/>
  <c r="I51" i="23"/>
  <c r="E51" i="23"/>
  <c r="F51" i="23" s="1"/>
  <c r="I50" i="23"/>
  <c r="E50" i="23"/>
  <c r="F50" i="23" s="1"/>
  <c r="I49" i="23"/>
  <c r="E49" i="23"/>
  <c r="F49" i="23" s="1"/>
  <c r="I48" i="23"/>
  <c r="E48" i="23"/>
  <c r="F48" i="23" s="1"/>
  <c r="I47" i="23"/>
  <c r="E47" i="23"/>
  <c r="F47" i="23" s="1"/>
  <c r="I46" i="23"/>
  <c r="E46" i="23"/>
  <c r="F46" i="23" s="1"/>
  <c r="I45" i="23"/>
  <c r="E45" i="23"/>
  <c r="F45" i="23" s="1"/>
  <c r="I44" i="23"/>
  <c r="E44" i="23"/>
  <c r="F44" i="23" s="1"/>
  <c r="I43" i="23"/>
  <c r="E43" i="23"/>
  <c r="F43" i="23" s="1"/>
  <c r="I42" i="23"/>
  <c r="E42" i="23"/>
  <c r="F42" i="23" s="1"/>
  <c r="I41" i="23"/>
  <c r="E41" i="23"/>
  <c r="F41" i="23" s="1"/>
  <c r="I40" i="23"/>
  <c r="E40" i="23"/>
  <c r="F40" i="23" s="1"/>
  <c r="I39" i="23"/>
  <c r="E39" i="23"/>
  <c r="F39" i="23" s="1"/>
  <c r="I38" i="23"/>
  <c r="E38" i="23"/>
  <c r="F38" i="23" s="1"/>
  <c r="I37" i="23"/>
  <c r="E37" i="23"/>
  <c r="F37" i="23" s="1"/>
  <c r="I36" i="23"/>
  <c r="E36" i="23"/>
  <c r="F36" i="23" s="1"/>
  <c r="I35" i="23"/>
  <c r="E35" i="23"/>
  <c r="F35" i="23" s="1"/>
  <c r="I34" i="23"/>
  <c r="E34" i="23"/>
  <c r="F34" i="23" s="1"/>
  <c r="I33" i="23"/>
  <c r="E33" i="23"/>
  <c r="F33" i="23" s="1"/>
  <c r="I32" i="23"/>
  <c r="E32" i="23"/>
  <c r="F32" i="23" s="1"/>
  <c r="I31" i="23"/>
  <c r="E31" i="23"/>
  <c r="F31" i="23" s="1"/>
  <c r="I30" i="23"/>
  <c r="E30" i="23"/>
  <c r="F30" i="23" s="1"/>
  <c r="I29" i="23"/>
  <c r="E29" i="23"/>
  <c r="F29" i="23" s="1"/>
  <c r="I28" i="23"/>
  <c r="E28" i="23"/>
  <c r="F28" i="23" s="1"/>
  <c r="I27" i="23"/>
  <c r="E27" i="23"/>
  <c r="F27" i="23" s="1"/>
  <c r="I26" i="23"/>
  <c r="E26" i="23"/>
  <c r="F26" i="23" s="1"/>
  <c r="I25" i="23"/>
  <c r="E25" i="23"/>
  <c r="F25" i="23" s="1"/>
  <c r="I24" i="23"/>
  <c r="F24" i="23" l="1"/>
  <c r="E59" i="23"/>
  <c r="E62" i="23"/>
  <c r="E60" i="23"/>
  <c r="E58" i="23"/>
  <c r="E61" i="23"/>
  <c r="I62" i="23"/>
  <c r="I60" i="23"/>
  <c r="I58" i="23"/>
  <c r="I61" i="23"/>
  <c r="I59" i="23"/>
  <c r="L55" i="32"/>
  <c r="L40" i="32"/>
  <c r="L33" i="32"/>
  <c r="L51" i="32"/>
  <c r="L36" i="32"/>
  <c r="L29" i="32"/>
  <c r="K58" i="32"/>
  <c r="L44" i="32"/>
  <c r="L32" i="32"/>
  <c r="L38" i="32"/>
  <c r="K61" i="32"/>
  <c r="L27" i="32"/>
  <c r="L42" i="32"/>
  <c r="L46" i="32"/>
  <c r="L24" i="32"/>
  <c r="L53" i="32"/>
  <c r="L25" i="32"/>
  <c r="L39" i="32"/>
  <c r="K60" i="32"/>
  <c r="L50" i="32"/>
  <c r="K59" i="32"/>
  <c r="L30" i="32"/>
  <c r="K62" i="32"/>
  <c r="L34" i="32"/>
  <c r="L48" i="32"/>
  <c r="L52" i="32"/>
  <c r="L45" i="32"/>
  <c r="L49" i="32"/>
  <c r="L35" i="32"/>
  <c r="L31" i="32"/>
  <c r="L28" i="32"/>
  <c r="L56" i="32"/>
  <c r="K33" i="23"/>
  <c r="J34" i="23"/>
  <c r="J31" i="23"/>
  <c r="K32" i="23"/>
  <c r="J25" i="23"/>
  <c r="K26" i="23"/>
  <c r="G45" i="23"/>
  <c r="J28" i="23"/>
  <c r="K27" i="23"/>
  <c r="G39" i="23"/>
  <c r="G51" i="23"/>
  <c r="G34" i="23"/>
  <c r="K34" i="23"/>
  <c r="K39" i="23"/>
  <c r="K45" i="23"/>
  <c r="K51" i="23"/>
  <c r="G24" i="23"/>
  <c r="G29" i="23"/>
  <c r="G40" i="23"/>
  <c r="K40" i="23"/>
  <c r="G46" i="23"/>
  <c r="K46" i="23"/>
  <c r="G52" i="23"/>
  <c r="K52" i="23"/>
  <c r="K24" i="23"/>
  <c r="K29" i="23"/>
  <c r="G25" i="23"/>
  <c r="K25" i="23"/>
  <c r="G30" i="23"/>
  <c r="G41" i="23"/>
  <c r="G47" i="23"/>
  <c r="G53" i="23"/>
  <c r="G35" i="23"/>
  <c r="K30" i="23"/>
  <c r="K35" i="23"/>
  <c r="K41" i="23"/>
  <c r="K47" i="23"/>
  <c r="K53" i="23"/>
  <c r="G31" i="23"/>
  <c r="K31" i="23"/>
  <c r="G36" i="23"/>
  <c r="G42" i="23"/>
  <c r="G48" i="23"/>
  <c r="G54" i="23"/>
  <c r="G26" i="23"/>
  <c r="K36" i="23"/>
  <c r="K42" i="23"/>
  <c r="K48" i="23"/>
  <c r="K54" i="23"/>
  <c r="G37" i="23"/>
  <c r="K37" i="23"/>
  <c r="G43" i="23"/>
  <c r="K43" i="23"/>
  <c r="G49" i="23"/>
  <c r="K49" i="23"/>
  <c r="G55" i="23"/>
  <c r="K55" i="23"/>
  <c r="G27" i="23"/>
  <c r="G32" i="23"/>
  <c r="G38" i="23"/>
  <c r="G44" i="23"/>
  <c r="G50" i="23"/>
  <c r="G56" i="23"/>
  <c r="G28" i="23"/>
  <c r="K28" i="23"/>
  <c r="G33" i="23"/>
  <c r="K38" i="23"/>
  <c r="K44" i="23"/>
  <c r="K50" i="23"/>
  <c r="K56" i="23"/>
  <c r="J37" i="23"/>
  <c r="J40" i="23"/>
  <c r="J43" i="23"/>
  <c r="J46" i="23"/>
  <c r="J49" i="23"/>
  <c r="J52" i="23"/>
  <c r="J55" i="23"/>
  <c r="J24" i="23"/>
  <c r="J27" i="23"/>
  <c r="J30" i="23"/>
  <c r="J33" i="23"/>
  <c r="J36" i="23"/>
  <c r="J39" i="23"/>
  <c r="J42" i="23"/>
  <c r="J45" i="23"/>
  <c r="J48" i="23"/>
  <c r="J51" i="23"/>
  <c r="J54" i="23"/>
  <c r="J26" i="23"/>
  <c r="J29" i="23"/>
  <c r="J32" i="23"/>
  <c r="J35" i="23"/>
  <c r="J38" i="23"/>
  <c r="J41" i="23"/>
  <c r="J44" i="23"/>
  <c r="J47" i="23"/>
  <c r="J50" i="23"/>
  <c r="J53" i="23"/>
  <c r="J56" i="23"/>
  <c r="K62" i="23" l="1"/>
  <c r="K60" i="23"/>
  <c r="K61" i="23"/>
  <c r="K58" i="23"/>
  <c r="K59" i="23"/>
  <c r="F59" i="23"/>
  <c r="F62" i="23"/>
  <c r="F58" i="23"/>
  <c r="F60" i="23"/>
  <c r="F61" i="23"/>
  <c r="L37" i="23"/>
  <c r="L45" i="23"/>
  <c r="L53" i="23"/>
  <c r="L29" i="23"/>
  <c r="L39" i="23"/>
  <c r="L54" i="23"/>
  <c r="L47" i="23"/>
  <c r="L33" i="23"/>
  <c r="L34" i="23"/>
  <c r="L48" i="23"/>
  <c r="L41" i="23"/>
  <c r="L52" i="23"/>
  <c r="L35" i="23"/>
  <c r="L56" i="23"/>
  <c r="L30" i="23"/>
  <c r="L50" i="23"/>
  <c r="L26" i="23"/>
  <c r="L49" i="23"/>
  <c r="L32" i="23"/>
  <c r="L28" i="23"/>
  <c r="L43" i="23"/>
  <c r="L27" i="23"/>
  <c r="L42" i="23"/>
  <c r="L36" i="23"/>
  <c r="L46" i="23"/>
  <c r="L55" i="23"/>
  <c r="L44" i="23"/>
  <c r="L40" i="23"/>
  <c r="L38" i="23"/>
  <c r="L31" i="23"/>
  <c r="L25" i="23"/>
  <c r="L51" i="23"/>
  <c r="L24" i="23"/>
  <c r="I56" i="14" l="1"/>
  <c r="E56" i="14"/>
  <c r="F56" i="14" s="1"/>
  <c r="I55" i="14"/>
  <c r="E55" i="14"/>
  <c r="F55" i="14" s="1"/>
  <c r="I54" i="14"/>
  <c r="E54" i="14"/>
  <c r="F54" i="14" s="1"/>
  <c r="I53" i="14"/>
  <c r="E53" i="14"/>
  <c r="F53" i="14" s="1"/>
  <c r="I52" i="14"/>
  <c r="E52" i="14"/>
  <c r="F52" i="14" s="1"/>
  <c r="I51" i="14"/>
  <c r="E51" i="14"/>
  <c r="F51" i="14" s="1"/>
  <c r="I50" i="14"/>
  <c r="E50" i="14"/>
  <c r="F50" i="14" s="1"/>
  <c r="I49" i="14"/>
  <c r="E49" i="14"/>
  <c r="F49" i="14" s="1"/>
  <c r="I48" i="14"/>
  <c r="E48" i="14"/>
  <c r="F48" i="14" s="1"/>
  <c r="I47" i="14"/>
  <c r="E47" i="14"/>
  <c r="F47" i="14" s="1"/>
  <c r="I46" i="14"/>
  <c r="E46" i="14"/>
  <c r="F46" i="14" s="1"/>
  <c r="I45" i="14"/>
  <c r="E45" i="14"/>
  <c r="F45" i="14" s="1"/>
  <c r="I44" i="14"/>
  <c r="E44" i="14"/>
  <c r="F44" i="14" s="1"/>
  <c r="I43" i="14"/>
  <c r="E43" i="14"/>
  <c r="F43" i="14" s="1"/>
  <c r="I42" i="14"/>
  <c r="E42" i="14"/>
  <c r="F42" i="14" s="1"/>
  <c r="I41" i="14"/>
  <c r="E41" i="14"/>
  <c r="F41" i="14" s="1"/>
  <c r="I40" i="14"/>
  <c r="E40" i="14"/>
  <c r="F40" i="14" s="1"/>
  <c r="I39" i="14"/>
  <c r="E39" i="14"/>
  <c r="F39" i="14" s="1"/>
  <c r="I38" i="14"/>
  <c r="E38" i="14"/>
  <c r="F38" i="14" s="1"/>
  <c r="I37" i="14"/>
  <c r="E37" i="14"/>
  <c r="F37" i="14" s="1"/>
  <c r="I36" i="14"/>
  <c r="E36" i="14"/>
  <c r="F36" i="14" s="1"/>
  <c r="I35" i="14"/>
  <c r="E35" i="14"/>
  <c r="F35" i="14" s="1"/>
  <c r="I34" i="14"/>
  <c r="E34" i="14"/>
  <c r="F34" i="14" s="1"/>
  <c r="I33" i="14"/>
  <c r="E33" i="14"/>
  <c r="F33" i="14" s="1"/>
  <c r="I32" i="14"/>
  <c r="E32" i="14"/>
  <c r="F32" i="14" s="1"/>
  <c r="I31" i="14"/>
  <c r="E31" i="14"/>
  <c r="F31" i="14" s="1"/>
  <c r="I30" i="14"/>
  <c r="E30" i="14"/>
  <c r="F30" i="14" s="1"/>
  <c r="I29" i="14"/>
  <c r="E29" i="14"/>
  <c r="F29" i="14" s="1"/>
  <c r="I28" i="14"/>
  <c r="E28" i="14"/>
  <c r="F28" i="14" s="1"/>
  <c r="I27" i="14"/>
  <c r="E27" i="14"/>
  <c r="F27" i="14" s="1"/>
  <c r="I26" i="14"/>
  <c r="E26" i="14"/>
  <c r="F26" i="14" s="1"/>
  <c r="I25" i="14"/>
  <c r="E25" i="14"/>
  <c r="F25" i="14" s="1"/>
  <c r="I24" i="14"/>
  <c r="E56" i="12"/>
  <c r="F56" i="12" s="1"/>
  <c r="K56" i="12" s="1"/>
  <c r="E55" i="12"/>
  <c r="F55" i="12" s="1"/>
  <c r="E54" i="12"/>
  <c r="F54" i="12" s="1"/>
  <c r="E53" i="12"/>
  <c r="F53" i="12" s="1"/>
  <c r="E52" i="12"/>
  <c r="F52" i="12" s="1"/>
  <c r="E51" i="12"/>
  <c r="F51" i="12" s="1"/>
  <c r="E50" i="12"/>
  <c r="F50" i="12" s="1"/>
  <c r="E49" i="12"/>
  <c r="F49" i="12" s="1"/>
  <c r="K49" i="12" s="1"/>
  <c r="E48" i="12"/>
  <c r="F48" i="12" s="1"/>
  <c r="E47" i="12"/>
  <c r="F47" i="12" s="1"/>
  <c r="E46" i="12"/>
  <c r="F46" i="12" s="1"/>
  <c r="E45" i="12"/>
  <c r="F45" i="12" s="1"/>
  <c r="E44" i="12"/>
  <c r="F44" i="12" s="1"/>
  <c r="E43" i="12"/>
  <c r="F43" i="12" s="1"/>
  <c r="E42" i="12"/>
  <c r="F42" i="12" s="1"/>
  <c r="E41" i="12"/>
  <c r="F41" i="12" s="1"/>
  <c r="K41" i="12" s="1"/>
  <c r="E40" i="12"/>
  <c r="F40" i="12" s="1"/>
  <c r="E39" i="12"/>
  <c r="F39" i="12" s="1"/>
  <c r="E38" i="12"/>
  <c r="F38" i="12" s="1"/>
  <c r="E37" i="12"/>
  <c r="F37" i="12" s="1"/>
  <c r="K37" i="12" s="1"/>
  <c r="E36" i="12"/>
  <c r="F36" i="12" s="1"/>
  <c r="K36" i="12" s="1"/>
  <c r="E35" i="12"/>
  <c r="F35" i="12" s="1"/>
  <c r="E34" i="12"/>
  <c r="F34" i="12" s="1"/>
  <c r="K34" i="12" s="1"/>
  <c r="E33" i="12"/>
  <c r="F33" i="12" s="1"/>
  <c r="E32" i="12"/>
  <c r="F32" i="12" s="1"/>
  <c r="E31" i="12"/>
  <c r="F31" i="12" s="1"/>
  <c r="E30" i="12"/>
  <c r="F30" i="12" s="1"/>
  <c r="E29" i="12"/>
  <c r="F29" i="12" s="1"/>
  <c r="E28" i="12"/>
  <c r="F28" i="12" s="1"/>
  <c r="E27" i="12"/>
  <c r="F27" i="12" s="1"/>
  <c r="E26" i="12"/>
  <c r="F26" i="12" s="1"/>
  <c r="E25" i="12"/>
  <c r="F25" i="12" s="1"/>
  <c r="E24" i="12"/>
  <c r="I56" i="10"/>
  <c r="E56" i="10"/>
  <c r="F56" i="10" s="1"/>
  <c r="I55" i="10"/>
  <c r="E55" i="10"/>
  <c r="F55" i="10" s="1"/>
  <c r="I54" i="10"/>
  <c r="E54" i="10"/>
  <c r="F54" i="10" s="1"/>
  <c r="I53" i="10"/>
  <c r="E53" i="10"/>
  <c r="F53" i="10" s="1"/>
  <c r="I52" i="10"/>
  <c r="E52" i="10"/>
  <c r="F52" i="10" s="1"/>
  <c r="I51" i="10"/>
  <c r="E51" i="10"/>
  <c r="F51" i="10" s="1"/>
  <c r="I50" i="10"/>
  <c r="E50" i="10"/>
  <c r="F50" i="10" s="1"/>
  <c r="I49" i="10"/>
  <c r="E49" i="10"/>
  <c r="F49" i="10" s="1"/>
  <c r="I48" i="10"/>
  <c r="E48" i="10"/>
  <c r="F48" i="10" s="1"/>
  <c r="I47" i="10"/>
  <c r="E47" i="10"/>
  <c r="F47" i="10" s="1"/>
  <c r="I46" i="10"/>
  <c r="E46" i="10"/>
  <c r="F46" i="10" s="1"/>
  <c r="I45" i="10"/>
  <c r="E45" i="10"/>
  <c r="F45" i="10" s="1"/>
  <c r="I44" i="10"/>
  <c r="E44" i="10"/>
  <c r="F44" i="10" s="1"/>
  <c r="I43" i="10"/>
  <c r="E43" i="10"/>
  <c r="F43" i="10" s="1"/>
  <c r="I42" i="10"/>
  <c r="E42" i="10"/>
  <c r="F42" i="10" s="1"/>
  <c r="I41" i="10"/>
  <c r="E41" i="10"/>
  <c r="F41" i="10" s="1"/>
  <c r="I40" i="10"/>
  <c r="E40" i="10"/>
  <c r="F40" i="10" s="1"/>
  <c r="I39" i="10"/>
  <c r="E39" i="10"/>
  <c r="F39" i="10" s="1"/>
  <c r="I38" i="10"/>
  <c r="E38" i="10"/>
  <c r="F38" i="10" s="1"/>
  <c r="I37" i="10"/>
  <c r="E37" i="10"/>
  <c r="F37" i="10" s="1"/>
  <c r="I36" i="10"/>
  <c r="E36" i="10"/>
  <c r="F36" i="10" s="1"/>
  <c r="I35" i="10"/>
  <c r="E35" i="10"/>
  <c r="F35" i="10" s="1"/>
  <c r="I34" i="10"/>
  <c r="E34" i="10"/>
  <c r="F34" i="10" s="1"/>
  <c r="I33" i="10"/>
  <c r="E33" i="10"/>
  <c r="F33" i="10" s="1"/>
  <c r="I32" i="10"/>
  <c r="E32" i="10"/>
  <c r="F32" i="10" s="1"/>
  <c r="I31" i="10"/>
  <c r="E31" i="10"/>
  <c r="F31" i="10" s="1"/>
  <c r="I30" i="10"/>
  <c r="E30" i="10"/>
  <c r="F30" i="10" s="1"/>
  <c r="K30" i="10" s="1"/>
  <c r="I29" i="10"/>
  <c r="E29" i="10"/>
  <c r="F29" i="10" s="1"/>
  <c r="I28" i="10"/>
  <c r="E28" i="10"/>
  <c r="F28" i="10" s="1"/>
  <c r="I27" i="10"/>
  <c r="E27" i="10"/>
  <c r="F27" i="10" s="1"/>
  <c r="I26" i="10"/>
  <c r="E26" i="10"/>
  <c r="F26" i="10" s="1"/>
  <c r="I25" i="10"/>
  <c r="E25" i="10"/>
  <c r="F25" i="10" s="1"/>
  <c r="I24" i="10"/>
  <c r="E24" i="10"/>
  <c r="I56" i="9"/>
  <c r="E56" i="9"/>
  <c r="F56" i="9" s="1"/>
  <c r="I55" i="9"/>
  <c r="E55" i="9"/>
  <c r="F55" i="9" s="1"/>
  <c r="I54" i="9"/>
  <c r="E54" i="9"/>
  <c r="F54" i="9" s="1"/>
  <c r="I53" i="9"/>
  <c r="E53" i="9"/>
  <c r="F53" i="9" s="1"/>
  <c r="I52" i="9"/>
  <c r="E52" i="9"/>
  <c r="F52" i="9" s="1"/>
  <c r="I51" i="9"/>
  <c r="E51" i="9"/>
  <c r="F51" i="9" s="1"/>
  <c r="I50" i="9"/>
  <c r="E50" i="9"/>
  <c r="F50" i="9" s="1"/>
  <c r="I49" i="9"/>
  <c r="E49" i="9"/>
  <c r="F49" i="9" s="1"/>
  <c r="I48" i="9"/>
  <c r="E48" i="9"/>
  <c r="F48" i="9" s="1"/>
  <c r="I47" i="9"/>
  <c r="E47" i="9"/>
  <c r="F47" i="9" s="1"/>
  <c r="I46" i="9"/>
  <c r="E46" i="9"/>
  <c r="F46" i="9" s="1"/>
  <c r="I45" i="9"/>
  <c r="E45" i="9"/>
  <c r="F45" i="9" s="1"/>
  <c r="I44" i="9"/>
  <c r="E44" i="9"/>
  <c r="F44" i="9" s="1"/>
  <c r="I43" i="9"/>
  <c r="E43" i="9"/>
  <c r="F43" i="9" s="1"/>
  <c r="I42" i="9"/>
  <c r="E42" i="9"/>
  <c r="F42" i="9" s="1"/>
  <c r="I41" i="9"/>
  <c r="E41" i="9"/>
  <c r="F41" i="9" s="1"/>
  <c r="I40" i="9"/>
  <c r="E40" i="9"/>
  <c r="F40" i="9" s="1"/>
  <c r="I39" i="9"/>
  <c r="E39" i="9"/>
  <c r="F39" i="9" s="1"/>
  <c r="I38" i="9"/>
  <c r="E38" i="9"/>
  <c r="F38" i="9" s="1"/>
  <c r="I37" i="9"/>
  <c r="E37" i="9"/>
  <c r="F37" i="9" s="1"/>
  <c r="I36" i="9"/>
  <c r="E36" i="9"/>
  <c r="F36" i="9" s="1"/>
  <c r="K36" i="9" s="1"/>
  <c r="I35" i="9"/>
  <c r="E35" i="9"/>
  <c r="F35" i="9" s="1"/>
  <c r="I34" i="9"/>
  <c r="E34" i="9"/>
  <c r="F34" i="9" s="1"/>
  <c r="I33" i="9"/>
  <c r="E33" i="9"/>
  <c r="F33" i="9" s="1"/>
  <c r="I32" i="9"/>
  <c r="E32" i="9"/>
  <c r="F32" i="9" s="1"/>
  <c r="I31" i="9"/>
  <c r="E31" i="9"/>
  <c r="F31" i="9" s="1"/>
  <c r="I30" i="9"/>
  <c r="E30" i="9"/>
  <c r="F30" i="9" s="1"/>
  <c r="I29" i="9"/>
  <c r="E29" i="9"/>
  <c r="F29" i="9" s="1"/>
  <c r="I28" i="9"/>
  <c r="E28" i="9"/>
  <c r="F28" i="9" s="1"/>
  <c r="I27" i="9"/>
  <c r="E27" i="9"/>
  <c r="F27" i="9" s="1"/>
  <c r="I26" i="9"/>
  <c r="E26" i="9"/>
  <c r="F26" i="9" s="1"/>
  <c r="I25" i="9"/>
  <c r="E25" i="9"/>
  <c r="F25" i="9" s="1"/>
  <c r="I24" i="9"/>
  <c r="E24" i="9"/>
  <c r="I56" i="7"/>
  <c r="E56" i="7"/>
  <c r="F56" i="7" s="1"/>
  <c r="I55" i="7"/>
  <c r="E55" i="7"/>
  <c r="F55" i="7" s="1"/>
  <c r="I54" i="7"/>
  <c r="E54" i="7"/>
  <c r="F54" i="7" s="1"/>
  <c r="I53" i="7"/>
  <c r="E53" i="7"/>
  <c r="F53" i="7" s="1"/>
  <c r="I52" i="7"/>
  <c r="E52" i="7"/>
  <c r="F52" i="7" s="1"/>
  <c r="I51" i="7"/>
  <c r="E51" i="7"/>
  <c r="F51" i="7" s="1"/>
  <c r="I50" i="7"/>
  <c r="E50" i="7"/>
  <c r="F50" i="7" s="1"/>
  <c r="I49" i="7"/>
  <c r="E49" i="7"/>
  <c r="F49" i="7" s="1"/>
  <c r="I48" i="7"/>
  <c r="E48" i="7"/>
  <c r="F48" i="7" s="1"/>
  <c r="I47" i="7"/>
  <c r="E47" i="7"/>
  <c r="F47" i="7" s="1"/>
  <c r="I46" i="7"/>
  <c r="E46" i="7"/>
  <c r="F46" i="7" s="1"/>
  <c r="I45" i="7"/>
  <c r="E45" i="7"/>
  <c r="F45" i="7" s="1"/>
  <c r="I44" i="7"/>
  <c r="E44" i="7"/>
  <c r="F44" i="7" s="1"/>
  <c r="I43" i="7"/>
  <c r="E43" i="7"/>
  <c r="F43" i="7" s="1"/>
  <c r="I42" i="7"/>
  <c r="E42" i="7"/>
  <c r="F42" i="7" s="1"/>
  <c r="I41" i="7"/>
  <c r="E41" i="7"/>
  <c r="F41" i="7" s="1"/>
  <c r="I40" i="7"/>
  <c r="E40" i="7"/>
  <c r="F40" i="7" s="1"/>
  <c r="I39" i="7"/>
  <c r="E39" i="7"/>
  <c r="F39" i="7" s="1"/>
  <c r="I38" i="7"/>
  <c r="E38" i="7"/>
  <c r="F38" i="7" s="1"/>
  <c r="I37" i="7"/>
  <c r="E37" i="7"/>
  <c r="F37" i="7" s="1"/>
  <c r="I36" i="7"/>
  <c r="E36" i="7"/>
  <c r="F36" i="7" s="1"/>
  <c r="I35" i="7"/>
  <c r="E35" i="7"/>
  <c r="F35" i="7" s="1"/>
  <c r="I34" i="7"/>
  <c r="E34" i="7"/>
  <c r="F34" i="7" s="1"/>
  <c r="I33" i="7"/>
  <c r="E33" i="7"/>
  <c r="F33" i="7" s="1"/>
  <c r="I32" i="7"/>
  <c r="E32" i="7"/>
  <c r="F32" i="7" s="1"/>
  <c r="I31" i="7"/>
  <c r="E31" i="7"/>
  <c r="F31" i="7" s="1"/>
  <c r="I30" i="7"/>
  <c r="E30" i="7"/>
  <c r="F30" i="7" s="1"/>
  <c r="I29" i="7"/>
  <c r="E29" i="7"/>
  <c r="F29" i="7" s="1"/>
  <c r="I28" i="7"/>
  <c r="E28" i="7"/>
  <c r="F28" i="7" s="1"/>
  <c r="I27" i="7"/>
  <c r="E27" i="7"/>
  <c r="F27" i="7" s="1"/>
  <c r="I26" i="7"/>
  <c r="E26" i="7"/>
  <c r="F26" i="7" s="1"/>
  <c r="I25" i="7"/>
  <c r="E25" i="7"/>
  <c r="F25" i="7" s="1"/>
  <c r="I56" i="6"/>
  <c r="E56" i="6"/>
  <c r="F56" i="6" s="1"/>
  <c r="I55" i="6"/>
  <c r="E55" i="6"/>
  <c r="F55" i="6" s="1"/>
  <c r="I54" i="6"/>
  <c r="E54" i="6"/>
  <c r="F54" i="6" s="1"/>
  <c r="I53" i="6"/>
  <c r="E53" i="6"/>
  <c r="F53" i="6" s="1"/>
  <c r="I52" i="6"/>
  <c r="E52" i="6"/>
  <c r="F52" i="6" s="1"/>
  <c r="I51" i="6"/>
  <c r="E51" i="6"/>
  <c r="F51" i="6" s="1"/>
  <c r="I50" i="6"/>
  <c r="E50" i="6"/>
  <c r="F50" i="6" s="1"/>
  <c r="I49" i="6"/>
  <c r="E49" i="6"/>
  <c r="F49" i="6" s="1"/>
  <c r="I48" i="6"/>
  <c r="E48" i="6"/>
  <c r="F48" i="6" s="1"/>
  <c r="I47" i="6"/>
  <c r="E47" i="6"/>
  <c r="F47" i="6" s="1"/>
  <c r="I46" i="6"/>
  <c r="E46" i="6"/>
  <c r="F46" i="6" s="1"/>
  <c r="I45" i="6"/>
  <c r="E45" i="6"/>
  <c r="F45" i="6" s="1"/>
  <c r="I44" i="6"/>
  <c r="E44" i="6"/>
  <c r="F44" i="6" s="1"/>
  <c r="I43" i="6"/>
  <c r="E43" i="6"/>
  <c r="F43" i="6" s="1"/>
  <c r="I42" i="6"/>
  <c r="E42" i="6"/>
  <c r="F42" i="6" s="1"/>
  <c r="I41" i="6"/>
  <c r="E41" i="6"/>
  <c r="F41" i="6" s="1"/>
  <c r="I40" i="6"/>
  <c r="E40" i="6"/>
  <c r="F40" i="6" s="1"/>
  <c r="I39" i="6"/>
  <c r="E39" i="6"/>
  <c r="F39" i="6" s="1"/>
  <c r="I38" i="6"/>
  <c r="E38" i="6"/>
  <c r="F38" i="6" s="1"/>
  <c r="I37" i="6"/>
  <c r="E37" i="6"/>
  <c r="F37" i="6" s="1"/>
  <c r="I36" i="6"/>
  <c r="E36" i="6"/>
  <c r="F36" i="6" s="1"/>
  <c r="I35" i="6"/>
  <c r="E35" i="6"/>
  <c r="F35" i="6" s="1"/>
  <c r="I34" i="6"/>
  <c r="E34" i="6"/>
  <c r="F34" i="6" s="1"/>
  <c r="I33" i="6"/>
  <c r="E33" i="6"/>
  <c r="F33" i="6" s="1"/>
  <c r="I32" i="6"/>
  <c r="E32" i="6"/>
  <c r="F32" i="6" s="1"/>
  <c r="I31" i="6"/>
  <c r="E31" i="6"/>
  <c r="F31" i="6" s="1"/>
  <c r="I30" i="6"/>
  <c r="E30" i="6"/>
  <c r="F30" i="6" s="1"/>
  <c r="I29" i="6"/>
  <c r="E29" i="6"/>
  <c r="F29" i="6" s="1"/>
  <c r="I28" i="6"/>
  <c r="E28" i="6"/>
  <c r="F28" i="6" s="1"/>
  <c r="I27" i="6"/>
  <c r="E27" i="6"/>
  <c r="F27" i="6" s="1"/>
  <c r="I26" i="6"/>
  <c r="E26" i="6"/>
  <c r="F26" i="6" s="1"/>
  <c r="I25" i="6"/>
  <c r="E25" i="6"/>
  <c r="F25" i="6" s="1"/>
  <c r="I24" i="6"/>
  <c r="E24" i="6"/>
  <c r="I56" i="5"/>
  <c r="E56" i="5"/>
  <c r="F56" i="5" s="1"/>
  <c r="I55" i="5"/>
  <c r="E55" i="5"/>
  <c r="F55" i="5" s="1"/>
  <c r="I54" i="5"/>
  <c r="E54" i="5"/>
  <c r="F54" i="5" s="1"/>
  <c r="I53" i="5"/>
  <c r="E53" i="5"/>
  <c r="F53" i="5" s="1"/>
  <c r="I52" i="5"/>
  <c r="E52" i="5"/>
  <c r="F52" i="5" s="1"/>
  <c r="I51" i="5"/>
  <c r="E51" i="5"/>
  <c r="F51" i="5" s="1"/>
  <c r="I50" i="5"/>
  <c r="E50" i="5"/>
  <c r="F50" i="5" s="1"/>
  <c r="I49" i="5"/>
  <c r="E49" i="5"/>
  <c r="F49" i="5" s="1"/>
  <c r="I48" i="5"/>
  <c r="E48" i="5"/>
  <c r="F48" i="5" s="1"/>
  <c r="I47" i="5"/>
  <c r="E47" i="5"/>
  <c r="F47" i="5" s="1"/>
  <c r="I46" i="5"/>
  <c r="E46" i="5"/>
  <c r="F46" i="5" s="1"/>
  <c r="I45" i="5"/>
  <c r="E45" i="5"/>
  <c r="F45" i="5" s="1"/>
  <c r="I44" i="5"/>
  <c r="E44" i="5"/>
  <c r="F44" i="5" s="1"/>
  <c r="I43" i="5"/>
  <c r="E43" i="5"/>
  <c r="F43" i="5" s="1"/>
  <c r="I42" i="5"/>
  <c r="E42" i="5"/>
  <c r="F42" i="5" s="1"/>
  <c r="I41" i="5"/>
  <c r="E41" i="5"/>
  <c r="F41" i="5" s="1"/>
  <c r="I40" i="5"/>
  <c r="E40" i="5"/>
  <c r="F40" i="5" s="1"/>
  <c r="I39" i="5"/>
  <c r="E39" i="5"/>
  <c r="F39" i="5" s="1"/>
  <c r="I38" i="5"/>
  <c r="E38" i="5"/>
  <c r="F38" i="5" s="1"/>
  <c r="I37" i="5"/>
  <c r="E37" i="5"/>
  <c r="F37" i="5" s="1"/>
  <c r="I36" i="5"/>
  <c r="E36" i="5"/>
  <c r="F36" i="5" s="1"/>
  <c r="I35" i="5"/>
  <c r="E35" i="5"/>
  <c r="F35" i="5" s="1"/>
  <c r="I34" i="5"/>
  <c r="E34" i="5"/>
  <c r="F34" i="5" s="1"/>
  <c r="I33" i="5"/>
  <c r="E33" i="5"/>
  <c r="F33" i="5" s="1"/>
  <c r="I32" i="5"/>
  <c r="E32" i="5"/>
  <c r="F32" i="5" s="1"/>
  <c r="I31" i="5"/>
  <c r="E31" i="5"/>
  <c r="F31" i="5" s="1"/>
  <c r="I30" i="5"/>
  <c r="E30" i="5"/>
  <c r="F30" i="5" s="1"/>
  <c r="I29" i="5"/>
  <c r="E29" i="5"/>
  <c r="F29" i="5" s="1"/>
  <c r="I28" i="5"/>
  <c r="E28" i="5"/>
  <c r="F28" i="5" s="1"/>
  <c r="I27" i="5"/>
  <c r="J27" i="5" s="1"/>
  <c r="E27" i="5"/>
  <c r="F27" i="5" s="1"/>
  <c r="I26" i="5"/>
  <c r="E26" i="5"/>
  <c r="F26" i="5" s="1"/>
  <c r="I25" i="5"/>
  <c r="E25" i="5"/>
  <c r="F25" i="5" s="1"/>
  <c r="E24" i="5"/>
  <c r="I56" i="2"/>
  <c r="E56" i="2"/>
  <c r="F56" i="2" s="1"/>
  <c r="I55" i="2"/>
  <c r="E55" i="2"/>
  <c r="F55" i="2" s="1"/>
  <c r="I54" i="2"/>
  <c r="E54" i="2"/>
  <c r="F54" i="2" s="1"/>
  <c r="I53" i="2"/>
  <c r="E53" i="2"/>
  <c r="F53" i="2" s="1"/>
  <c r="I52" i="2"/>
  <c r="E52" i="2"/>
  <c r="F52" i="2" s="1"/>
  <c r="I51" i="2"/>
  <c r="E51" i="2"/>
  <c r="F51" i="2" s="1"/>
  <c r="I50" i="2"/>
  <c r="E50" i="2"/>
  <c r="F50" i="2" s="1"/>
  <c r="I49" i="2"/>
  <c r="E49" i="2"/>
  <c r="F49" i="2" s="1"/>
  <c r="I48" i="2"/>
  <c r="E48" i="2"/>
  <c r="F48" i="2" s="1"/>
  <c r="I47" i="2"/>
  <c r="E47" i="2"/>
  <c r="F47" i="2" s="1"/>
  <c r="I46" i="2"/>
  <c r="E46" i="2"/>
  <c r="F46" i="2" s="1"/>
  <c r="I45" i="2"/>
  <c r="E45" i="2"/>
  <c r="F45" i="2" s="1"/>
  <c r="I44" i="2"/>
  <c r="E44" i="2"/>
  <c r="F44" i="2" s="1"/>
  <c r="I43" i="2"/>
  <c r="E43" i="2"/>
  <c r="F43" i="2" s="1"/>
  <c r="I42" i="2"/>
  <c r="E42" i="2"/>
  <c r="F42" i="2" s="1"/>
  <c r="I41" i="2"/>
  <c r="E41" i="2"/>
  <c r="F41" i="2" s="1"/>
  <c r="I40" i="2"/>
  <c r="E40" i="2"/>
  <c r="F40" i="2" s="1"/>
  <c r="I39" i="2"/>
  <c r="E39" i="2"/>
  <c r="F39" i="2" s="1"/>
  <c r="I38" i="2"/>
  <c r="E38" i="2"/>
  <c r="F38" i="2" s="1"/>
  <c r="I37" i="2"/>
  <c r="E37" i="2"/>
  <c r="F37" i="2" s="1"/>
  <c r="I36" i="2"/>
  <c r="E36" i="2"/>
  <c r="F36" i="2" s="1"/>
  <c r="I35" i="2"/>
  <c r="E35" i="2"/>
  <c r="F35" i="2" s="1"/>
  <c r="I34" i="2"/>
  <c r="E34" i="2"/>
  <c r="F34" i="2" s="1"/>
  <c r="I33" i="2"/>
  <c r="E33" i="2"/>
  <c r="F33" i="2" s="1"/>
  <c r="I32" i="2"/>
  <c r="E32" i="2"/>
  <c r="F32" i="2" s="1"/>
  <c r="I31" i="2"/>
  <c r="E31" i="2"/>
  <c r="F31" i="2" s="1"/>
  <c r="I30" i="2"/>
  <c r="E30" i="2"/>
  <c r="F30" i="2" s="1"/>
  <c r="I29" i="2"/>
  <c r="E29" i="2"/>
  <c r="F29" i="2" s="1"/>
  <c r="I28" i="2"/>
  <c r="E28" i="2"/>
  <c r="F28" i="2" s="1"/>
  <c r="I27" i="2"/>
  <c r="E27" i="2"/>
  <c r="F27" i="2" s="1"/>
  <c r="I26" i="2"/>
  <c r="E26" i="2"/>
  <c r="F26" i="2" s="1"/>
  <c r="I25" i="2"/>
  <c r="E25" i="2"/>
  <c r="F25" i="2" s="1"/>
  <c r="E24" i="2"/>
  <c r="F24" i="14" l="1"/>
  <c r="E61" i="14"/>
  <c r="E59" i="14"/>
  <c r="E62" i="14"/>
  <c r="E60" i="14"/>
  <c r="E58" i="14"/>
  <c r="K36" i="14"/>
  <c r="I62" i="14"/>
  <c r="I60" i="14"/>
  <c r="I58" i="14"/>
  <c r="I59" i="14"/>
  <c r="I61" i="14"/>
  <c r="F24" i="10"/>
  <c r="E61" i="10"/>
  <c r="E59" i="10"/>
  <c r="E62" i="10"/>
  <c r="E60" i="10"/>
  <c r="E58" i="10"/>
  <c r="I59" i="10"/>
  <c r="I62" i="10"/>
  <c r="I60" i="10"/>
  <c r="I58" i="10"/>
  <c r="I61" i="10"/>
  <c r="K54" i="10"/>
  <c r="K29" i="9"/>
  <c r="F24" i="9"/>
  <c r="E61" i="9"/>
  <c r="E59" i="9"/>
  <c r="E62" i="9"/>
  <c r="E60" i="9"/>
  <c r="E58" i="9"/>
  <c r="I62" i="9"/>
  <c r="I60" i="9"/>
  <c r="I58" i="9"/>
  <c r="I61" i="9"/>
  <c r="I59" i="9"/>
  <c r="F24" i="7"/>
  <c r="E60" i="7"/>
  <c r="E62" i="7"/>
  <c r="E59" i="7"/>
  <c r="E58" i="7"/>
  <c r="E61" i="7"/>
  <c r="I62" i="7"/>
  <c r="I59" i="7"/>
  <c r="I61" i="7"/>
  <c r="I58" i="7"/>
  <c r="I60" i="7"/>
  <c r="K50" i="7"/>
  <c r="K28" i="7"/>
  <c r="K40" i="7"/>
  <c r="F24" i="6"/>
  <c r="E61" i="6"/>
  <c r="E59" i="6"/>
  <c r="E62" i="6"/>
  <c r="E60" i="6"/>
  <c r="E58" i="6"/>
  <c r="I59" i="6"/>
  <c r="I62" i="6"/>
  <c r="I60" i="6"/>
  <c r="I58" i="6"/>
  <c r="I61" i="6"/>
  <c r="J28" i="5"/>
  <c r="J34" i="5"/>
  <c r="J40" i="5"/>
  <c r="J46" i="5"/>
  <c r="J52" i="5"/>
  <c r="J29" i="5"/>
  <c r="J35" i="5"/>
  <c r="J41" i="5"/>
  <c r="J47" i="5"/>
  <c r="J53" i="5"/>
  <c r="F24" i="5"/>
  <c r="E62" i="5"/>
  <c r="E60" i="5"/>
  <c r="E58" i="5"/>
  <c r="E61" i="5"/>
  <c r="E59" i="5"/>
  <c r="J30" i="5"/>
  <c r="J36" i="5"/>
  <c r="J42" i="5"/>
  <c r="J48" i="5"/>
  <c r="J54" i="5"/>
  <c r="J25" i="5"/>
  <c r="I61" i="5"/>
  <c r="I59" i="5"/>
  <c r="J24" i="5"/>
  <c r="I62" i="5"/>
  <c r="I60" i="5"/>
  <c r="I58" i="5"/>
  <c r="J31" i="5"/>
  <c r="J37" i="5"/>
  <c r="J43" i="5"/>
  <c r="J49" i="5"/>
  <c r="J55" i="5"/>
  <c r="J26" i="5"/>
  <c r="J32" i="5"/>
  <c r="K38" i="5"/>
  <c r="J38" i="5"/>
  <c r="J44" i="5"/>
  <c r="J50" i="5"/>
  <c r="K56" i="5"/>
  <c r="J56" i="5"/>
  <c r="J33" i="5"/>
  <c r="J39" i="5"/>
  <c r="J45" i="5"/>
  <c r="J51" i="5"/>
  <c r="I61" i="4"/>
  <c r="I59" i="4"/>
  <c r="I62" i="4"/>
  <c r="I60" i="4"/>
  <c r="I58" i="4"/>
  <c r="E58" i="4"/>
  <c r="E61" i="4"/>
  <c r="E59" i="4"/>
  <c r="E62" i="4"/>
  <c r="E60" i="4"/>
  <c r="I61" i="2"/>
  <c r="I59" i="2"/>
  <c r="I62" i="2"/>
  <c r="I60" i="2"/>
  <c r="I58" i="2"/>
  <c r="F24" i="2"/>
  <c r="E61" i="2"/>
  <c r="E59" i="2"/>
  <c r="E58" i="2"/>
  <c r="E62" i="2"/>
  <c r="E60" i="2"/>
  <c r="F24" i="12"/>
  <c r="G54" i="12" s="1"/>
  <c r="E62" i="12"/>
  <c r="E60" i="12"/>
  <c r="E58" i="12"/>
  <c r="E61" i="12"/>
  <c r="E59" i="12"/>
  <c r="G44" i="14"/>
  <c r="K55" i="14"/>
  <c r="K24" i="14"/>
  <c r="K37" i="14"/>
  <c r="K46" i="14"/>
  <c r="K52" i="14"/>
  <c r="K49" i="14"/>
  <c r="K40" i="14"/>
  <c r="K47" i="14"/>
  <c r="K33" i="14"/>
  <c r="K34" i="14"/>
  <c r="K29" i="14"/>
  <c r="K39" i="14"/>
  <c r="K51" i="10"/>
  <c r="K37" i="10"/>
  <c r="K43" i="10"/>
  <c r="K49" i="10"/>
  <c r="G46" i="10"/>
  <c r="K31" i="10"/>
  <c r="K28" i="10"/>
  <c r="K38" i="9"/>
  <c r="K51" i="9"/>
  <c r="K25" i="9"/>
  <c r="J27" i="9"/>
  <c r="K48" i="7"/>
  <c r="K29" i="7"/>
  <c r="K25" i="7"/>
  <c r="K37" i="7"/>
  <c r="K44" i="7"/>
  <c r="G31" i="7"/>
  <c r="K36" i="7"/>
  <c r="G46" i="7"/>
  <c r="G53" i="7"/>
  <c r="K53" i="7"/>
  <c r="K43" i="7"/>
  <c r="G43" i="7"/>
  <c r="G32" i="7"/>
  <c r="K32" i="7"/>
  <c r="K56" i="7"/>
  <c r="G52" i="7"/>
  <c r="G28" i="7"/>
  <c r="K38" i="7"/>
  <c r="K34" i="7"/>
  <c r="K47" i="7"/>
  <c r="G29" i="7"/>
  <c r="G34" i="7"/>
  <c r="K39" i="7"/>
  <c r="G26" i="7"/>
  <c r="J26" i="7"/>
  <c r="G37" i="7"/>
  <c r="K42" i="7"/>
  <c r="K46" i="7"/>
  <c r="G40" i="7"/>
  <c r="G25" i="7"/>
  <c r="K35" i="7"/>
  <c r="K51" i="7"/>
  <c r="G38" i="7"/>
  <c r="K33" i="7"/>
  <c r="G35" i="7"/>
  <c r="K31" i="7"/>
  <c r="J29" i="6"/>
  <c r="J53" i="6"/>
  <c r="J30" i="6"/>
  <c r="K54" i="6"/>
  <c r="J54" i="6"/>
  <c r="J25" i="6"/>
  <c r="J49" i="6"/>
  <c r="J32" i="6"/>
  <c r="J44" i="6"/>
  <c r="K50" i="6"/>
  <c r="J50" i="6"/>
  <c r="K56" i="6"/>
  <c r="J56" i="6"/>
  <c r="J35" i="6"/>
  <c r="K41" i="6"/>
  <c r="J41" i="6"/>
  <c r="J24" i="6"/>
  <c r="J42" i="6"/>
  <c r="J31" i="6"/>
  <c r="J43" i="6"/>
  <c r="J26" i="6"/>
  <c r="J27" i="6"/>
  <c r="J39" i="6"/>
  <c r="K51" i="6"/>
  <c r="J51" i="6"/>
  <c r="J28" i="6"/>
  <c r="J34" i="6"/>
  <c r="J40" i="6"/>
  <c r="J46" i="6"/>
  <c r="J52" i="6"/>
  <c r="J47" i="6"/>
  <c r="K36" i="6"/>
  <c r="J36" i="6"/>
  <c r="J48" i="6"/>
  <c r="J37" i="6"/>
  <c r="J55" i="6"/>
  <c r="G26" i="6"/>
  <c r="J38" i="6"/>
  <c r="J33" i="6"/>
  <c r="K45" i="6"/>
  <c r="J45" i="6"/>
  <c r="K29" i="5"/>
  <c r="K47" i="5"/>
  <c r="K55" i="2"/>
  <c r="K50" i="2"/>
  <c r="J56" i="2"/>
  <c r="K42" i="2"/>
  <c r="K45" i="2"/>
  <c r="K25" i="2"/>
  <c r="K41" i="2"/>
  <c r="K51" i="2"/>
  <c r="K36" i="2"/>
  <c r="J30" i="2"/>
  <c r="K56" i="2"/>
  <c r="K46" i="2"/>
  <c r="K54" i="2"/>
  <c r="K27" i="2"/>
  <c r="K53" i="2"/>
  <c r="K48" i="2"/>
  <c r="G38" i="2"/>
  <c r="K33" i="2"/>
  <c r="K39" i="2"/>
  <c r="K25" i="12"/>
  <c r="K50" i="12"/>
  <c r="K42" i="12"/>
  <c r="K52" i="12"/>
  <c r="K53" i="12"/>
  <c r="K35" i="12"/>
  <c r="K33" i="9"/>
  <c r="K39" i="9"/>
  <c r="K45" i="9"/>
  <c r="K52" i="9"/>
  <c r="K30" i="9"/>
  <c r="K26" i="9"/>
  <c r="K37" i="9"/>
  <c r="K27" i="9"/>
  <c r="J48" i="9"/>
  <c r="K49" i="9"/>
  <c r="J49" i="9"/>
  <c r="K48" i="9"/>
  <c r="K54" i="9"/>
  <c r="G38" i="9"/>
  <c r="J37" i="10"/>
  <c r="K35" i="9"/>
  <c r="G35" i="9"/>
  <c r="J28" i="10"/>
  <c r="K46" i="10"/>
  <c r="G41" i="7"/>
  <c r="J43" i="7"/>
  <c r="J46" i="7"/>
  <c r="J53" i="7"/>
  <c r="G28" i="9"/>
  <c r="G31" i="9"/>
  <c r="G44" i="9"/>
  <c r="G44" i="7"/>
  <c r="G47" i="7"/>
  <c r="J50" i="7"/>
  <c r="K31" i="9"/>
  <c r="K44" i="9"/>
  <c r="J35" i="9"/>
  <c r="J51" i="9"/>
  <c r="J30" i="9"/>
  <c r="J24" i="9"/>
  <c r="J39" i="9"/>
  <c r="J26" i="9"/>
  <c r="J32" i="9"/>
  <c r="J36" i="9"/>
  <c r="J44" i="9"/>
  <c r="J38" i="9"/>
  <c r="K46" i="12"/>
  <c r="G48" i="14"/>
  <c r="J41" i="7"/>
  <c r="G25" i="9"/>
  <c r="K32" i="9"/>
  <c r="G32" i="9"/>
  <c r="J29" i="7"/>
  <c r="J32" i="7"/>
  <c r="J35" i="7"/>
  <c r="J38" i="7"/>
  <c r="K41" i="7"/>
  <c r="G48" i="7"/>
  <c r="G29" i="9"/>
  <c r="J43" i="10"/>
  <c r="G39" i="14"/>
  <c r="G27" i="7"/>
  <c r="G30" i="7"/>
  <c r="G33" i="7"/>
  <c r="G36" i="7"/>
  <c r="G39" i="7"/>
  <c r="J48" i="7"/>
  <c r="J29" i="9"/>
  <c r="G40" i="10"/>
  <c r="G36" i="14"/>
  <c r="J31" i="7"/>
  <c r="J54" i="7"/>
  <c r="J45" i="7"/>
  <c r="J28" i="7"/>
  <c r="J37" i="7"/>
  <c r="J52" i="7"/>
  <c r="J40" i="7"/>
  <c r="J34" i="7"/>
  <c r="J25" i="7"/>
  <c r="K26" i="7"/>
  <c r="J44" i="7"/>
  <c r="K27" i="7"/>
  <c r="K30" i="7"/>
  <c r="G55" i="7"/>
  <c r="G41" i="9"/>
  <c r="G36" i="10"/>
  <c r="K40" i="10"/>
  <c r="G52" i="10"/>
  <c r="K52" i="10"/>
  <c r="G50" i="7"/>
  <c r="G46" i="9"/>
  <c r="G45" i="7"/>
  <c r="K45" i="7"/>
  <c r="G49" i="7"/>
  <c r="K55" i="7"/>
  <c r="G55" i="9"/>
  <c r="J55" i="7"/>
  <c r="J49" i="10"/>
  <c r="J30" i="12"/>
  <c r="K30" i="12"/>
  <c r="G47" i="10"/>
  <c r="G56" i="7"/>
  <c r="K34" i="9"/>
  <c r="G34" i="9"/>
  <c r="G56" i="9"/>
  <c r="G32" i="10"/>
  <c r="G36" i="9"/>
  <c r="K55" i="9"/>
  <c r="J33" i="10"/>
  <c r="J24" i="10"/>
  <c r="J31" i="10"/>
  <c r="J29" i="10"/>
  <c r="J25" i="10"/>
  <c r="J34" i="10"/>
  <c r="J40" i="10"/>
  <c r="J46" i="10"/>
  <c r="K43" i="12"/>
  <c r="J28" i="14"/>
  <c r="K28" i="14"/>
  <c r="J52" i="14"/>
  <c r="J33" i="14"/>
  <c r="J36" i="14"/>
  <c r="K45" i="14"/>
  <c r="G45" i="14"/>
  <c r="K41" i="9"/>
  <c r="J41" i="9"/>
  <c r="G50" i="9"/>
  <c r="K25" i="10"/>
  <c r="K34" i="10"/>
  <c r="J50" i="12"/>
  <c r="G54" i="7"/>
  <c r="G30" i="9"/>
  <c r="G26" i="10"/>
  <c r="G35" i="10"/>
  <c r="K52" i="7"/>
  <c r="G26" i="9"/>
  <c r="J34" i="9"/>
  <c r="G39" i="9"/>
  <c r="K42" i="9"/>
  <c r="G42" i="9"/>
  <c r="G45" i="9"/>
  <c r="G53" i="9"/>
  <c r="K26" i="10"/>
  <c r="G29" i="10"/>
  <c r="K35" i="10"/>
  <c r="J35" i="10"/>
  <c r="G41" i="10"/>
  <c r="J42" i="9"/>
  <c r="K56" i="9"/>
  <c r="J56" i="9"/>
  <c r="K47" i="10"/>
  <c r="J47" i="10"/>
  <c r="G25" i="14"/>
  <c r="K54" i="7"/>
  <c r="J52" i="9"/>
  <c r="K28" i="9"/>
  <c r="G51" i="9"/>
  <c r="K56" i="10"/>
  <c r="J56" i="10"/>
  <c r="J32" i="12"/>
  <c r="G55" i="14"/>
  <c r="G49" i="9"/>
  <c r="G24" i="9"/>
  <c r="G52" i="9"/>
  <c r="G47" i="9"/>
  <c r="K53" i="9"/>
  <c r="J53" i="9"/>
  <c r="K41" i="10"/>
  <c r="J41" i="10"/>
  <c r="K53" i="10"/>
  <c r="J53" i="10"/>
  <c r="J42" i="7"/>
  <c r="J47" i="7"/>
  <c r="G51" i="7"/>
  <c r="J56" i="7"/>
  <c r="G37" i="9"/>
  <c r="G53" i="10"/>
  <c r="G51" i="10"/>
  <c r="G24" i="10"/>
  <c r="G33" i="10"/>
  <c r="G39" i="10"/>
  <c r="G45" i="10"/>
  <c r="K32" i="12"/>
  <c r="G38" i="10"/>
  <c r="K49" i="7"/>
  <c r="K24" i="9"/>
  <c r="G33" i="9"/>
  <c r="J37" i="9"/>
  <c r="G43" i="9"/>
  <c r="J46" i="9"/>
  <c r="G54" i="9"/>
  <c r="G27" i="10"/>
  <c r="G30" i="10"/>
  <c r="K36" i="10"/>
  <c r="J39" i="10"/>
  <c r="G42" i="10"/>
  <c r="J45" i="10"/>
  <c r="G48" i="10"/>
  <c r="G31" i="14"/>
  <c r="G51" i="14"/>
  <c r="G48" i="9"/>
  <c r="J26" i="10"/>
  <c r="G50" i="10"/>
  <c r="J27" i="7"/>
  <c r="J30" i="7"/>
  <c r="J33" i="7"/>
  <c r="J36" i="7"/>
  <c r="J39" i="7"/>
  <c r="J49" i="7"/>
  <c r="J51" i="7"/>
  <c r="G40" i="9"/>
  <c r="J43" i="9"/>
  <c r="K46" i="9"/>
  <c r="K24" i="10"/>
  <c r="K27" i="10"/>
  <c r="J27" i="10"/>
  <c r="J30" i="10"/>
  <c r="K33" i="10"/>
  <c r="J36" i="10"/>
  <c r="K39" i="10"/>
  <c r="J42" i="10"/>
  <c r="K42" i="10"/>
  <c r="K45" i="10"/>
  <c r="J48" i="10"/>
  <c r="K48" i="10"/>
  <c r="J51" i="10"/>
  <c r="G54" i="10"/>
  <c r="J55" i="12"/>
  <c r="K55" i="12"/>
  <c r="G42" i="7"/>
  <c r="J45" i="9"/>
  <c r="K32" i="10"/>
  <c r="J32" i="10"/>
  <c r="G44" i="10"/>
  <c r="J35" i="12"/>
  <c r="G27" i="9"/>
  <c r="J33" i="9"/>
  <c r="K40" i="9"/>
  <c r="J40" i="9"/>
  <c r="K43" i="9"/>
  <c r="J54" i="9"/>
  <c r="J49" i="12"/>
  <c r="G25" i="10"/>
  <c r="G34" i="10"/>
  <c r="G56" i="10"/>
  <c r="J24" i="14"/>
  <c r="G33" i="14"/>
  <c r="J52" i="10"/>
  <c r="J54" i="10"/>
  <c r="J33" i="12"/>
  <c r="K33" i="12"/>
  <c r="J47" i="12"/>
  <c r="K47" i="12"/>
  <c r="K30" i="14"/>
  <c r="G30" i="14"/>
  <c r="G41" i="14"/>
  <c r="G56" i="14"/>
  <c r="G31" i="10"/>
  <c r="K38" i="10"/>
  <c r="J38" i="10"/>
  <c r="K44" i="10"/>
  <c r="J44" i="10"/>
  <c r="K50" i="10"/>
  <c r="J50" i="10"/>
  <c r="G34" i="12"/>
  <c r="J39" i="12"/>
  <c r="J25" i="9"/>
  <c r="J28" i="9"/>
  <c r="J31" i="9"/>
  <c r="K50" i="9"/>
  <c r="K29" i="10"/>
  <c r="J34" i="12"/>
  <c r="K39" i="12"/>
  <c r="K27" i="14"/>
  <c r="G27" i="14"/>
  <c r="G42" i="14"/>
  <c r="K42" i="14"/>
  <c r="G53" i="14"/>
  <c r="J50" i="9"/>
  <c r="J55" i="9"/>
  <c r="G55" i="10"/>
  <c r="J31" i="14"/>
  <c r="K31" i="14"/>
  <c r="G35" i="14"/>
  <c r="K47" i="9"/>
  <c r="G37" i="10"/>
  <c r="G43" i="10"/>
  <c r="G49" i="10"/>
  <c r="J55" i="10"/>
  <c r="J37" i="12"/>
  <c r="G52" i="14"/>
  <c r="G47" i="14"/>
  <c r="G34" i="14"/>
  <c r="G26" i="14"/>
  <c r="G49" i="14"/>
  <c r="K54" i="14"/>
  <c r="G54" i="14"/>
  <c r="J47" i="9"/>
  <c r="G28" i="10"/>
  <c r="K55" i="10"/>
  <c r="G28" i="14"/>
  <c r="J26" i="12"/>
  <c r="J28" i="12"/>
  <c r="G41" i="12"/>
  <c r="J45" i="12"/>
  <c r="K54" i="12"/>
  <c r="J54" i="12"/>
  <c r="J55" i="14"/>
  <c r="G38" i="14"/>
  <c r="G50" i="14"/>
  <c r="J24" i="12"/>
  <c r="K26" i="12"/>
  <c r="K28" i="12"/>
  <c r="J41" i="12"/>
  <c r="J43" i="12"/>
  <c r="K45" i="12"/>
  <c r="J52" i="12"/>
  <c r="K38" i="14"/>
  <c r="J38" i="14"/>
  <c r="K41" i="14"/>
  <c r="J41" i="14"/>
  <c r="K44" i="14"/>
  <c r="J44" i="14"/>
  <c r="J47" i="14"/>
  <c r="J29" i="12"/>
  <c r="J31" i="12"/>
  <c r="G44" i="12"/>
  <c r="J48" i="12"/>
  <c r="J30" i="14"/>
  <c r="K25" i="14"/>
  <c r="J25" i="14"/>
  <c r="J42" i="14"/>
  <c r="K48" i="14"/>
  <c r="K56" i="14"/>
  <c r="J56" i="14"/>
  <c r="J27" i="12"/>
  <c r="K29" i="12"/>
  <c r="K31" i="12"/>
  <c r="J44" i="12"/>
  <c r="J46" i="12"/>
  <c r="K48" i="12"/>
  <c r="J53" i="12"/>
  <c r="J34" i="14"/>
  <c r="G37" i="14"/>
  <c r="J39" i="14"/>
  <c r="K51" i="14"/>
  <c r="J25" i="12"/>
  <c r="K27" i="12"/>
  <c r="G38" i="12"/>
  <c r="J42" i="12"/>
  <c r="K44" i="12"/>
  <c r="G29" i="14"/>
  <c r="G46" i="14"/>
  <c r="J51" i="14"/>
  <c r="J38" i="12"/>
  <c r="J40" i="12"/>
  <c r="G51" i="12"/>
  <c r="G56" i="12"/>
  <c r="G32" i="14"/>
  <c r="G40" i="14"/>
  <c r="G43" i="14"/>
  <c r="J46" i="14"/>
  <c r="J49" i="14"/>
  <c r="J54" i="14"/>
  <c r="J36" i="12"/>
  <c r="K38" i="12"/>
  <c r="K40" i="12"/>
  <c r="K51" i="12"/>
  <c r="J51" i="12"/>
  <c r="J56" i="12"/>
  <c r="K26" i="14"/>
  <c r="J26" i="14"/>
  <c r="J29" i="14"/>
  <c r="K43" i="14"/>
  <c r="J43" i="14"/>
  <c r="K35" i="14"/>
  <c r="J48" i="14"/>
  <c r="K53" i="14"/>
  <c r="J35" i="14"/>
  <c r="J40" i="14"/>
  <c r="J53" i="14"/>
  <c r="J27" i="14"/>
  <c r="K32" i="14"/>
  <c r="J45" i="14"/>
  <c r="K50" i="14"/>
  <c r="J32" i="14"/>
  <c r="J37" i="14"/>
  <c r="J50" i="14"/>
  <c r="K52" i="6"/>
  <c r="G52" i="6"/>
  <c r="K26" i="6"/>
  <c r="G32" i="6"/>
  <c r="K27" i="6"/>
  <c r="K32" i="6"/>
  <c r="K43" i="6"/>
  <c r="G43" i="6"/>
  <c r="G48" i="6"/>
  <c r="G53" i="6"/>
  <c r="G28" i="6"/>
  <c r="K28" i="6"/>
  <c r="G33" i="6"/>
  <c r="G38" i="6"/>
  <c r="K48" i="6"/>
  <c r="K53" i="6"/>
  <c r="K33" i="6"/>
  <c r="K38" i="6"/>
  <c r="G49" i="6"/>
  <c r="K49" i="6"/>
  <c r="G54" i="6"/>
  <c r="G47" i="6"/>
  <c r="K42" i="6"/>
  <c r="K34" i="6"/>
  <c r="G34" i="6"/>
  <c r="G29" i="6"/>
  <c r="K39" i="6"/>
  <c r="K44" i="6"/>
  <c r="G55" i="6"/>
  <c r="K55" i="6"/>
  <c r="K24" i="6"/>
  <c r="K29" i="6"/>
  <c r="G40" i="6"/>
  <c r="K40" i="6"/>
  <c r="G45" i="6"/>
  <c r="G50" i="6"/>
  <c r="K37" i="6"/>
  <c r="G37" i="6"/>
  <c r="G44" i="6"/>
  <c r="G25" i="6"/>
  <c r="K25" i="6"/>
  <c r="G30" i="6"/>
  <c r="G35" i="6"/>
  <c r="G42" i="6"/>
  <c r="K47" i="6"/>
  <c r="K30" i="6"/>
  <c r="K35" i="6"/>
  <c r="G46" i="6"/>
  <c r="K46" i="6"/>
  <c r="G51" i="6"/>
  <c r="G56" i="6"/>
  <c r="G27" i="6"/>
  <c r="G39" i="6"/>
  <c r="G24" i="6"/>
  <c r="G31" i="6"/>
  <c r="K31" i="6"/>
  <c r="G36" i="6"/>
  <c r="G41" i="6"/>
  <c r="G53" i="5"/>
  <c r="K26" i="5"/>
  <c r="G31" i="5"/>
  <c r="K31" i="5"/>
  <c r="K35" i="5"/>
  <c r="G40" i="5"/>
  <c r="K40" i="5"/>
  <c r="K44" i="5"/>
  <c r="G49" i="5"/>
  <c r="K49" i="5"/>
  <c r="K53" i="5"/>
  <c r="K27" i="5"/>
  <c r="G27" i="5"/>
  <c r="K36" i="5"/>
  <c r="G36" i="5"/>
  <c r="K45" i="5"/>
  <c r="G45" i="5"/>
  <c r="K54" i="5"/>
  <c r="G54" i="5"/>
  <c r="K39" i="5"/>
  <c r="G39" i="5"/>
  <c r="G35" i="5"/>
  <c r="G41" i="5"/>
  <c r="G46" i="5"/>
  <c r="K46" i="5"/>
  <c r="K24" i="5"/>
  <c r="G24" i="5"/>
  <c r="K33" i="5"/>
  <c r="G33" i="5"/>
  <c r="K42" i="5"/>
  <c r="G42" i="5"/>
  <c r="K51" i="5"/>
  <c r="G51" i="5"/>
  <c r="G50" i="5"/>
  <c r="G28" i="5"/>
  <c r="K28" i="5"/>
  <c r="K50" i="5"/>
  <c r="K30" i="5"/>
  <c r="G30" i="5"/>
  <c r="G26" i="5"/>
  <c r="G32" i="5"/>
  <c r="K32" i="5"/>
  <c r="G37" i="5"/>
  <c r="K37" i="5"/>
  <c r="G55" i="5"/>
  <c r="K55" i="5"/>
  <c r="G29" i="5"/>
  <c r="G38" i="5"/>
  <c r="G47" i="5"/>
  <c r="G56" i="5"/>
  <c r="K48" i="5"/>
  <c r="G48" i="5"/>
  <c r="G44" i="5"/>
  <c r="K41" i="5"/>
  <c r="G25" i="5"/>
  <c r="K25" i="5"/>
  <c r="G34" i="5"/>
  <c r="K34" i="5"/>
  <c r="G43" i="5"/>
  <c r="K43" i="5"/>
  <c r="G52" i="5"/>
  <c r="K52" i="5"/>
  <c r="G26" i="2"/>
  <c r="G31" i="2"/>
  <c r="G36" i="2"/>
  <c r="K26" i="2"/>
  <c r="K31" i="2"/>
  <c r="G47" i="2"/>
  <c r="G52" i="2"/>
  <c r="G32" i="2"/>
  <c r="G37" i="2"/>
  <c r="G42" i="2"/>
  <c r="K47" i="2"/>
  <c r="K52" i="2"/>
  <c r="G27" i="2"/>
  <c r="K32" i="2"/>
  <c r="K37" i="2"/>
  <c r="G53" i="2"/>
  <c r="G49" i="2"/>
  <c r="G39" i="2"/>
  <c r="K49" i="2"/>
  <c r="G24" i="2"/>
  <c r="K29" i="2"/>
  <c r="K34" i="2"/>
  <c r="G50" i="2"/>
  <c r="G55" i="2"/>
  <c r="G43" i="2"/>
  <c r="K43" i="2"/>
  <c r="G34" i="2"/>
  <c r="G35" i="2"/>
  <c r="G45" i="2"/>
  <c r="G28" i="2"/>
  <c r="G33" i="2"/>
  <c r="K38" i="2"/>
  <c r="K28" i="2"/>
  <c r="G54" i="2"/>
  <c r="K44" i="2"/>
  <c r="G40" i="2"/>
  <c r="G25" i="2"/>
  <c r="G30" i="2"/>
  <c r="K35" i="2"/>
  <c r="K40" i="2"/>
  <c r="G56" i="2"/>
  <c r="G48" i="2"/>
  <c r="G44" i="2"/>
  <c r="G29" i="2"/>
  <c r="G41" i="2"/>
  <c r="G46" i="2"/>
  <c r="G51" i="2"/>
  <c r="J25" i="2"/>
  <c r="J28" i="2"/>
  <c r="J31" i="2"/>
  <c r="J34" i="2"/>
  <c r="J37" i="2"/>
  <c r="J40" i="2"/>
  <c r="J43" i="2"/>
  <c r="J46" i="2"/>
  <c r="J49" i="2"/>
  <c r="J52" i="2"/>
  <c r="J55" i="2"/>
  <c r="J24" i="2"/>
  <c r="J27" i="2"/>
  <c r="J33" i="2"/>
  <c r="J36" i="2"/>
  <c r="J39" i="2"/>
  <c r="J42" i="2"/>
  <c r="J45" i="2"/>
  <c r="J48" i="2"/>
  <c r="J51" i="2"/>
  <c r="J54" i="2"/>
  <c r="K24" i="2"/>
  <c r="K30" i="2"/>
  <c r="J26" i="2"/>
  <c r="J29" i="2"/>
  <c r="J32" i="2"/>
  <c r="J35" i="2"/>
  <c r="J38" i="2"/>
  <c r="J41" i="2"/>
  <c r="J44" i="2"/>
  <c r="J47" i="2"/>
  <c r="J50" i="2"/>
  <c r="J53" i="2"/>
  <c r="K62" i="14" l="1"/>
  <c r="K60" i="14"/>
  <c r="K58" i="14"/>
  <c r="K61" i="14"/>
  <c r="K59" i="14"/>
  <c r="F59" i="14"/>
  <c r="F61" i="14"/>
  <c r="F62" i="14"/>
  <c r="F60" i="14"/>
  <c r="F58" i="14"/>
  <c r="G27" i="12"/>
  <c r="G39" i="12"/>
  <c r="G48" i="12"/>
  <c r="G47" i="12"/>
  <c r="G24" i="12"/>
  <c r="G29" i="12"/>
  <c r="G36" i="12"/>
  <c r="G45" i="12"/>
  <c r="G30" i="12"/>
  <c r="G33" i="12"/>
  <c r="G43" i="12"/>
  <c r="G46" i="12"/>
  <c r="G49" i="12"/>
  <c r="G25" i="12"/>
  <c r="G31" i="12"/>
  <c r="G32" i="12"/>
  <c r="G35" i="12"/>
  <c r="G52" i="12"/>
  <c r="G37" i="12"/>
  <c r="G55" i="12"/>
  <c r="G28" i="12"/>
  <c r="G26" i="12"/>
  <c r="G53" i="12"/>
  <c r="G50" i="12"/>
  <c r="G40" i="12"/>
  <c r="G42" i="12"/>
  <c r="K62" i="10"/>
  <c r="K60" i="10"/>
  <c r="K58" i="10"/>
  <c r="K61" i="10"/>
  <c r="K59" i="10"/>
  <c r="F61" i="10"/>
  <c r="F59" i="10"/>
  <c r="F62" i="10"/>
  <c r="F60" i="10"/>
  <c r="F58" i="10"/>
  <c r="K62" i="9"/>
  <c r="K60" i="9"/>
  <c r="K58" i="9"/>
  <c r="K61" i="9"/>
  <c r="K59" i="9"/>
  <c r="F61" i="9"/>
  <c r="F59" i="9"/>
  <c r="F62" i="9"/>
  <c r="F60" i="9"/>
  <c r="F58" i="9"/>
  <c r="F62" i="7"/>
  <c r="F60" i="7"/>
  <c r="F59" i="7"/>
  <c r="F61" i="7"/>
  <c r="F58" i="7"/>
  <c r="K62" i="6"/>
  <c r="K59" i="6"/>
  <c r="K60" i="6"/>
  <c r="K58" i="6"/>
  <c r="K61" i="6"/>
  <c r="F61" i="6"/>
  <c r="F59" i="6"/>
  <c r="F62" i="6"/>
  <c r="F60" i="6"/>
  <c r="F58" i="6"/>
  <c r="F62" i="5"/>
  <c r="F60" i="5"/>
  <c r="F58" i="5"/>
  <c r="F61" i="5"/>
  <c r="F59" i="5"/>
  <c r="K59" i="4"/>
  <c r="K62" i="4"/>
  <c r="K58" i="4"/>
  <c r="K60" i="4"/>
  <c r="K61" i="4"/>
  <c r="F61" i="4"/>
  <c r="F59" i="4"/>
  <c r="F58" i="4"/>
  <c r="F62" i="4"/>
  <c r="F60" i="4"/>
  <c r="K59" i="2"/>
  <c r="K62" i="2"/>
  <c r="K58" i="2"/>
  <c r="K60" i="2"/>
  <c r="K61" i="2"/>
  <c r="F58" i="2"/>
  <c r="F61" i="2"/>
  <c r="F59" i="2"/>
  <c r="F62" i="2"/>
  <c r="F60" i="2"/>
  <c r="K24" i="12"/>
  <c r="L26" i="12" s="1"/>
  <c r="F62" i="12"/>
  <c r="F60" i="12"/>
  <c r="F58" i="12"/>
  <c r="F61" i="12"/>
  <c r="F59" i="12"/>
  <c r="K61" i="5"/>
  <c r="K62" i="5"/>
  <c r="K60" i="5"/>
  <c r="K59" i="5"/>
  <c r="K58" i="5"/>
  <c r="K62" i="7"/>
  <c r="K60" i="7"/>
  <c r="K58" i="7"/>
  <c r="K59" i="7"/>
  <c r="K61" i="7"/>
  <c r="L24" i="14"/>
  <c r="L52" i="13"/>
  <c r="L43" i="13"/>
  <c r="L56" i="6"/>
  <c r="L47" i="5"/>
  <c r="L54" i="2"/>
  <c r="L53" i="2"/>
  <c r="L34" i="12"/>
  <c r="L27" i="9"/>
  <c r="L52" i="9"/>
  <c r="L39" i="2"/>
  <c r="L27" i="14"/>
  <c r="L37" i="13"/>
  <c r="L50" i="10"/>
  <c r="L36" i="12"/>
  <c r="L55" i="8"/>
  <c r="L54" i="12"/>
  <c r="L39" i="12"/>
  <c r="L36" i="13"/>
  <c r="L48" i="9"/>
  <c r="L34" i="8"/>
  <c r="L45" i="8"/>
  <c r="L25" i="9"/>
  <c r="L52" i="14"/>
  <c r="L29" i="13"/>
  <c r="L50" i="13"/>
  <c r="L48" i="12"/>
  <c r="L44" i="10"/>
  <c r="L33" i="10"/>
  <c r="L42" i="8"/>
  <c r="L45" i="9"/>
  <c r="L49" i="10"/>
  <c r="L38" i="8"/>
  <c r="L52" i="10"/>
  <c r="L37" i="8"/>
  <c r="L35" i="8"/>
  <c r="L38" i="14"/>
  <c r="L39" i="10"/>
  <c r="L47" i="8"/>
  <c r="L47" i="13"/>
  <c r="L35" i="14"/>
  <c r="L56" i="13"/>
  <c r="L30" i="13"/>
  <c r="L54" i="13"/>
  <c r="L28" i="12"/>
  <c r="L49" i="13"/>
  <c r="L33" i="12"/>
  <c r="L37" i="14"/>
  <c r="L43" i="12"/>
  <c r="L54" i="10"/>
  <c r="L32" i="13"/>
  <c r="L49" i="14"/>
  <c r="L25" i="13"/>
  <c r="L56" i="14"/>
  <c r="L54" i="14"/>
  <c r="L29" i="10"/>
  <c r="L32" i="10"/>
  <c r="L37" i="9"/>
  <c r="L33" i="14"/>
  <c r="L35" i="10"/>
  <c r="L43" i="10"/>
  <c r="L31" i="8"/>
  <c r="L49" i="12"/>
  <c r="L35" i="9"/>
  <c r="L29" i="8"/>
  <c r="L48" i="14"/>
  <c r="L31" i="13"/>
  <c r="L50" i="9"/>
  <c r="L38" i="10"/>
  <c r="L53" i="12"/>
  <c r="L37" i="10"/>
  <c r="L45" i="14"/>
  <c r="L31" i="10"/>
  <c r="L30" i="8"/>
  <c r="L40" i="10"/>
  <c r="L44" i="8"/>
  <c r="L32" i="9"/>
  <c r="L46" i="12"/>
  <c r="L32" i="8"/>
  <c r="L30" i="14"/>
  <c r="L43" i="9"/>
  <c r="L27" i="10"/>
  <c r="L26" i="10"/>
  <c r="L34" i="10"/>
  <c r="L34" i="9"/>
  <c r="L30" i="12"/>
  <c r="L26" i="9"/>
  <c r="L44" i="12"/>
  <c r="L39" i="14"/>
  <c r="L42" i="12"/>
  <c r="L55" i="14"/>
  <c r="L24" i="12"/>
  <c r="L29" i="12"/>
  <c r="L55" i="10"/>
  <c r="L40" i="9"/>
  <c r="L30" i="9"/>
  <c r="L47" i="10"/>
  <c r="L25" i="10"/>
  <c r="L40" i="14"/>
  <c r="L40" i="12"/>
  <c r="L25" i="14"/>
  <c r="L44" i="14"/>
  <c r="L53" i="13"/>
  <c r="L34" i="14"/>
  <c r="L50" i="12"/>
  <c r="L51" i="9"/>
  <c r="L40" i="8"/>
  <c r="L46" i="8"/>
  <c r="L28" i="14"/>
  <c r="L38" i="9"/>
  <c r="L29" i="9"/>
  <c r="L37" i="12"/>
  <c r="L36" i="14"/>
  <c r="L51" i="12"/>
  <c r="L24" i="10"/>
  <c r="L51" i="10"/>
  <c r="L28" i="9"/>
  <c r="L54" i="8"/>
  <c r="L43" i="14"/>
  <c r="L41" i="13"/>
  <c r="L40" i="13"/>
  <c r="L30" i="10"/>
  <c r="L49" i="9"/>
  <c r="L31" i="9"/>
  <c r="L50" i="14"/>
  <c r="L38" i="12"/>
  <c r="L35" i="13"/>
  <c r="L38" i="13"/>
  <c r="L45" i="12"/>
  <c r="L47" i="9"/>
  <c r="L42" i="14"/>
  <c r="L24" i="13"/>
  <c r="L26" i="13"/>
  <c r="L33" i="13"/>
  <c r="L51" i="13"/>
  <c r="L45" i="10"/>
  <c r="L46" i="9"/>
  <c r="L25" i="8"/>
  <c r="L41" i="10"/>
  <c r="L56" i="9"/>
  <c r="L42" i="9"/>
  <c r="L39" i="13"/>
  <c r="L56" i="8"/>
  <c r="L51" i="8"/>
  <c r="L53" i="8"/>
  <c r="L26" i="8"/>
  <c r="L27" i="13"/>
  <c r="L31" i="12"/>
  <c r="L48" i="13"/>
  <c r="L24" i="8"/>
  <c r="L33" i="8"/>
  <c r="L27" i="8"/>
  <c r="L47" i="14"/>
  <c r="L53" i="10"/>
  <c r="L28" i="10"/>
  <c r="L25" i="12"/>
  <c r="L55" i="13"/>
  <c r="L41" i="14"/>
  <c r="L46" i="13"/>
  <c r="L31" i="14"/>
  <c r="L45" i="13"/>
  <c r="L47" i="12"/>
  <c r="L29" i="14"/>
  <c r="L55" i="12"/>
  <c r="L42" i="10"/>
  <c r="L36" i="10"/>
  <c r="L41" i="12"/>
  <c r="L41" i="9"/>
  <c r="L55" i="9"/>
  <c r="L48" i="8"/>
  <c r="L39" i="8"/>
  <c r="L46" i="10"/>
  <c r="L41" i="8"/>
  <c r="L51" i="14"/>
  <c r="L46" i="14"/>
  <c r="L27" i="12"/>
  <c r="L24" i="9"/>
  <c r="L36" i="9"/>
  <c r="L39" i="9"/>
  <c r="L33" i="9"/>
  <c r="L54" i="9"/>
  <c r="L28" i="8"/>
  <c r="L49" i="8"/>
  <c r="L36" i="8"/>
  <c r="L44" i="9"/>
  <c r="L44" i="13"/>
  <c r="L48" i="10"/>
  <c r="L32" i="14"/>
  <c r="L53" i="14"/>
  <c r="L26" i="14"/>
  <c r="L42" i="13"/>
  <c r="L34" i="13"/>
  <c r="L52" i="12"/>
  <c r="L28" i="13"/>
  <c r="L32" i="12"/>
  <c r="L53" i="9"/>
  <c r="L56" i="10"/>
  <c r="L52" i="8"/>
  <c r="L43" i="8"/>
  <c r="L56" i="12"/>
  <c r="L50" i="8"/>
  <c r="L28" i="6"/>
  <c r="L51" i="6"/>
  <c r="L35" i="6"/>
  <c r="L30" i="6"/>
  <c r="L55" i="6"/>
  <c r="L49" i="6"/>
  <c r="L47" i="6"/>
  <c r="L43" i="6"/>
  <c r="L40" i="6"/>
  <c r="L24" i="6"/>
  <c r="L44" i="6"/>
  <c r="L37" i="6"/>
  <c r="L41" i="6"/>
  <c r="L53" i="6"/>
  <c r="L46" i="6"/>
  <c r="L42" i="6"/>
  <c r="L29" i="6"/>
  <c r="L32" i="6"/>
  <c r="L39" i="6"/>
  <c r="L50" i="6"/>
  <c r="L48" i="6"/>
  <c r="L26" i="6"/>
  <c r="L36" i="6"/>
  <c r="L27" i="6"/>
  <c r="L54" i="6"/>
  <c r="L34" i="6"/>
  <c r="L25" i="6"/>
  <c r="L31" i="6"/>
  <c r="L38" i="6"/>
  <c r="L33" i="6"/>
  <c r="L45" i="6"/>
  <c r="L52" i="6"/>
  <c r="L34" i="5"/>
  <c r="L28" i="5"/>
  <c r="L27" i="5"/>
  <c r="L53" i="5"/>
  <c r="L56" i="5"/>
  <c r="L29" i="5"/>
  <c r="L55" i="5"/>
  <c r="L49" i="5"/>
  <c r="L39" i="5"/>
  <c r="L41" i="5"/>
  <c r="L54" i="5"/>
  <c r="L43" i="5"/>
  <c r="L33" i="5"/>
  <c r="L45" i="5"/>
  <c r="L31" i="5"/>
  <c r="L25" i="5"/>
  <c r="L51" i="5"/>
  <c r="L32" i="5"/>
  <c r="L48" i="5"/>
  <c r="L52" i="5"/>
  <c r="L44" i="5"/>
  <c r="L40" i="5"/>
  <c r="L42" i="5"/>
  <c r="L38" i="5"/>
  <c r="L30" i="5"/>
  <c r="L24" i="5"/>
  <c r="L36" i="5"/>
  <c r="L26" i="5"/>
  <c r="L37" i="5"/>
  <c r="L35" i="5"/>
  <c r="L50" i="5"/>
  <c r="L46" i="5"/>
  <c r="L37" i="2"/>
  <c r="L34" i="2"/>
  <c r="L32" i="2"/>
  <c r="L26" i="2"/>
  <c r="L44" i="2"/>
  <c r="L55" i="2"/>
  <c r="L31" i="2"/>
  <c r="L48" i="2"/>
  <c r="L33" i="2"/>
  <c r="L29" i="2"/>
  <c r="L50" i="2"/>
  <c r="L52" i="2"/>
  <c r="L51" i="2"/>
  <c r="L28" i="2"/>
  <c r="L47" i="2"/>
  <c r="L46" i="2"/>
  <c r="L49" i="2"/>
  <c r="L40" i="2"/>
  <c r="L43" i="2"/>
  <c r="L41" i="2"/>
  <c r="L35" i="2"/>
  <c r="L30" i="2"/>
  <c r="L45" i="2"/>
  <c r="L25" i="2"/>
  <c r="L56" i="2"/>
  <c r="L38" i="2"/>
  <c r="L24" i="2"/>
  <c r="L27" i="2"/>
  <c r="L42" i="2"/>
  <c r="L36" i="2"/>
  <c r="L35" i="12" l="1"/>
  <c r="K58" i="12"/>
  <c r="K61" i="12"/>
  <c r="K59" i="12"/>
  <c r="K62" i="12"/>
  <c r="K60" i="12"/>
</calcChain>
</file>

<file path=xl/sharedStrings.xml><?xml version="1.0" encoding="utf-8"?>
<sst xmlns="http://schemas.openxmlformats.org/spreadsheetml/2006/main" count="1555" uniqueCount="188">
  <si>
    <t>ID PILAR</t>
  </si>
  <si>
    <t>PILAR</t>
  </si>
  <si>
    <t>ID SUBPILAR</t>
  </si>
  <si>
    <t>SUBPILAR</t>
  </si>
  <si>
    <t>ID INDICADOR</t>
  </si>
  <si>
    <t>INDICADOR</t>
  </si>
  <si>
    <t>CONNOTACIÓN</t>
  </si>
  <si>
    <t>IMPUTADO</t>
  </si>
  <si>
    <t>MER</t>
  </si>
  <si>
    <t>Mercados</t>
  </si>
  <si>
    <t>MER-1</t>
  </si>
  <si>
    <t>Acceso a mercados y servicios financieros</t>
  </si>
  <si>
    <t>MER-1-1</t>
  </si>
  <si>
    <t>Uso de mercados digitales</t>
  </si>
  <si>
    <t>Positiva</t>
  </si>
  <si>
    <t>NO</t>
  </si>
  <si>
    <t>MER-1-2</t>
  </si>
  <si>
    <t>Cuentas de ahorro</t>
  </si>
  <si>
    <t>MER-1-3</t>
  </si>
  <si>
    <t>Créditos de consumo</t>
  </si>
  <si>
    <t>MER-1-4</t>
  </si>
  <si>
    <t>Créditos de vivienda</t>
  </si>
  <si>
    <t>MER-1-5</t>
  </si>
  <si>
    <t>Microcréditos</t>
  </si>
  <si>
    <t>MER-2</t>
  </si>
  <si>
    <t>Mercado laboral</t>
  </si>
  <si>
    <t>MER-2-1</t>
  </si>
  <si>
    <t>Tasa de participación laboral</t>
  </si>
  <si>
    <t>MER-2-2</t>
  </si>
  <si>
    <t>Tasa de desempleo</t>
  </si>
  <si>
    <t>Negativa</t>
  </si>
  <si>
    <t>MER-2-3</t>
  </si>
  <si>
    <t>Empleo informal (salud)</t>
  </si>
  <si>
    <t>MER-2-4</t>
  </si>
  <si>
    <t>Empleo formal (pensión)</t>
  </si>
  <si>
    <t>MER-3</t>
  </si>
  <si>
    <t>Ingresos</t>
  </si>
  <si>
    <t>MER-3-1</t>
  </si>
  <si>
    <t>Ingresos laborales</t>
  </si>
  <si>
    <t>MER-3-2</t>
  </si>
  <si>
    <t>Ingreso por renta de activos fijos</t>
  </si>
  <si>
    <t>MER-4</t>
  </si>
  <si>
    <t>Pobreza y acceso a subsidios</t>
  </si>
  <si>
    <t>MER-4-1</t>
  </si>
  <si>
    <t>Beneficiarios de transferencias condicionadas</t>
  </si>
  <si>
    <t>MER-4-2</t>
  </si>
  <si>
    <t>Beneficiarios de transferencias no condicionadas</t>
  </si>
  <si>
    <t>MER-4-3</t>
  </si>
  <si>
    <t>Pobreza multidimensional</t>
  </si>
  <si>
    <t>MER-5</t>
  </si>
  <si>
    <t>Pensiones</t>
  </si>
  <si>
    <t>MER-5-1</t>
  </si>
  <si>
    <t>Tasa de pensionados</t>
  </si>
  <si>
    <t>MER-5-2</t>
  </si>
  <si>
    <t>Valor promedio del monto de pensión</t>
  </si>
  <si>
    <t>FICHA TECNICA INDICADOR</t>
  </si>
  <si>
    <t>OBJETIVO</t>
  </si>
  <si>
    <t>Evaluar y equiparar la oportunidad y capacidad de hombres y mujeres para operar en el ámbito del comercio electrónico, así como utilizar plataformas digitales para negocios. Este enfoque busca cerrar las brechas de género al identificar y abordar las disparidades en el acceso, habilidades y participación en el comercio electrónico, asegurando que las políticas y programas promuevan la equidad de género en el uso de plataformas digitales para impulsar oportunidades comerciales y facilitar un acceso igualitario a los beneficios de la economía digital.</t>
  </si>
  <si>
    <t>VARIABLE</t>
  </si>
  <si>
    <t>Número de mujeres que compran/ordenan productos o servicios en internet y número de hombres que compran/ordenan productos o servicios en internet</t>
  </si>
  <si>
    <t>FORMULA</t>
  </si>
  <si>
    <t>INTERPRETACIÓN</t>
  </si>
  <si>
    <t>FUENTE Y AÑO DE INFORMACIÓN</t>
  </si>
  <si>
    <t>Encuesta de Calidad de Vida - DANE [2022]</t>
  </si>
  <si>
    <t>FILTRO</t>
  </si>
  <si>
    <t>Connotación</t>
  </si>
  <si>
    <t>RESULTADOS</t>
  </si>
  <si>
    <t>CÓDIGO DEPARTAMENTO</t>
  </si>
  <si>
    <t>Departamento</t>
  </si>
  <si>
    <t>Mujeres</t>
  </si>
  <si>
    <t>Hombres</t>
  </si>
  <si>
    <t>Brecha</t>
  </si>
  <si>
    <t>Brecha absoluta</t>
  </si>
  <si>
    <t>Posición brecha absoluta</t>
  </si>
  <si>
    <t>Capacidad agregada</t>
  </si>
  <si>
    <t>Factor ponderador</t>
  </si>
  <si>
    <t>Posición factor ponderador</t>
  </si>
  <si>
    <t xml:space="preserve">Brecha ponderada </t>
  </si>
  <si>
    <t xml:space="preserve">Posición brecha ponderada </t>
  </si>
  <si>
    <t>Antioquia</t>
  </si>
  <si>
    <t>Atlántico</t>
  </si>
  <si>
    <t>Bogotá D.C.</t>
  </si>
  <si>
    <t>Bolívar</t>
  </si>
  <si>
    <t>Boyacá</t>
  </si>
  <si>
    <t>Caldas</t>
  </si>
  <si>
    <t>Caquetá</t>
  </si>
  <si>
    <t>Cauca</t>
  </si>
  <si>
    <t>Cesar</t>
  </si>
  <si>
    <t>Córdoba</t>
  </si>
  <si>
    <t>Cundinamarca</t>
  </si>
  <si>
    <t>Chocó</t>
  </si>
  <si>
    <t>Huila</t>
  </si>
  <si>
    <t>La Guajira</t>
  </si>
  <si>
    <t>Magdalena</t>
  </si>
  <si>
    <t>Meta</t>
  </si>
  <si>
    <t>Nariño</t>
  </si>
  <si>
    <t>Norte de Santander</t>
  </si>
  <si>
    <t>Quindío</t>
  </si>
  <si>
    <t>Risaralda</t>
  </si>
  <si>
    <t>Santander</t>
  </si>
  <si>
    <t>Sucre</t>
  </si>
  <si>
    <t>Tolima</t>
  </si>
  <si>
    <t>Valle del Cauca</t>
  </si>
  <si>
    <t>Arauca</t>
  </si>
  <si>
    <t>Casanare</t>
  </si>
  <si>
    <t>Putumayo</t>
  </si>
  <si>
    <t>San Andrés</t>
  </si>
  <si>
    <t>Amazonas</t>
  </si>
  <si>
    <t>Guainía</t>
  </si>
  <si>
    <t>Guaviare</t>
  </si>
  <si>
    <t>Vaupés</t>
  </si>
  <si>
    <t>Vichada</t>
  </si>
  <si>
    <t>ESTADÍSTICAS DESCRIPTIVAS</t>
  </si>
  <si>
    <t>PROMEDIO</t>
  </si>
  <si>
    <t>NA</t>
  </si>
  <si>
    <t>DESVIACIOÓN ESTANDAR</t>
  </si>
  <si>
    <t>VARIANZA</t>
  </si>
  <si>
    <t>MÁXIMO</t>
  </si>
  <si>
    <t>MINIMO</t>
  </si>
  <si>
    <t>OBSERVACIONES</t>
  </si>
  <si>
    <t>Cuentas de ahorro de mujeres y hombres</t>
  </si>
  <si>
    <t xml:space="preserve">Superintendencia Financiera de Colombia </t>
  </si>
  <si>
    <t>Evaluar y comprender las diferencias de género en el acceso y uso de los servicios de crédito de consumo, el cual es utilizado para la adquisición de bienes y servicios, como por ejemplo, comprar electrodomésticos, vehículos, actividades de entretenimiento, etc. Fomentando la inclusión financiera y promover el empoderamiento económico de mujeres o hombres, contribuyendo a una sociedad más equitativa y justa.</t>
  </si>
  <si>
    <t>Créditos de consumo de mujeres y hombres</t>
  </si>
  <si>
    <t>Crédito de consumo</t>
  </si>
  <si>
    <t>Analizar y monitorear la equidad de género en el acceso a financiamiento para la adquisición de vivienda. Proporciona datos para que el sector público y el sector financiero diseñen y ajusten políticas públicas así como regulaciones con el fin de promover la igualdad en el acceso a vivienda propia para hombres y mujeres. Esto puede incluir programas de subsidios, garantías de crédito o incentivos focalizados.</t>
  </si>
  <si>
    <t>Créditos de vivienda de mujeres y hombres</t>
  </si>
  <si>
    <t>Crédito de vivienda</t>
  </si>
  <si>
    <t>-</t>
  </si>
  <si>
    <t>Analiza el acceso a microcréditos para hombres y mujeres. Esta modalidad de crédito está enfocada a financiar la microempresa, la cual no suele tener acceso al mercado de crédito formal. Esto permitirá al sector financiero diseñar y enfocar programas a la población excluida, diseñar productos más accesibles y adaptar programas de apoyo adicional.</t>
  </si>
  <si>
    <t>Microcréditos de mujeres y hombres</t>
  </si>
  <si>
    <t>Microcrédito</t>
  </si>
  <si>
    <t>Utilizar este indicador para comprender la contribución de hombres y mujeres en el mercado laboral, con el propósito de identificar posibles desigualdades de género en la participación económica. Este enfoque busca cerrar las brechas de género al analizar y abordar las disparidades que puedan existir en la participación laboral, garantizando así la equidad y la promoción de condiciones laborales justas para ambos géneros.</t>
  </si>
  <si>
    <t>Tasa de participación laboral de mujeres y tasa de participación laboral de hombres</t>
  </si>
  <si>
    <t>Gran Encuesta Integrada de Hogares - DANE [2022]</t>
  </si>
  <si>
    <t>Evaluar las diferencias de género en las oportunidades para acceder a un empleo, revelando de esta manera los desafíos específicos que enfrentan las personas de diferentes géneros en la economía. Este enfoque busca cerrar las brechas de género al identificar y abordar las barreras que pueden existir en el acceso al empleo, asegurando así una equidad de oportunidades laborales y contribuyendo a la construcción de una economía más inclusiva y justa para todos los géneros.</t>
  </si>
  <si>
    <t>Tasa de desempleo en mujeres y tasa de desempleo en hombres</t>
  </si>
  <si>
    <t>Empleo informal</t>
  </si>
  <si>
    <t>Utilizar este indicador para evidenciar la prevalencia de empleo sin protección laboral, destacando la importancia de implementar medidas que mejoren la calidad del trabajo en el sector informal. Este enfoque busca cerrar las brechas de género al abordar específicamente las condiciones laborales precarias en el sector informal, promoviendo la equidad de género a través de iniciativas que fortalezcan la protección laboral y fomenten entornos laborales más seguros y justos para todas las personas, independientemente de su género.</t>
  </si>
  <si>
    <t xml:space="preserve">Número de mujeres en empleo informal  y número de hombres en empleo informal </t>
  </si>
  <si>
    <t xml:space="preserve">(P6915) ¿En caso de enfermedad como cubriría los costos médicos y los medicamentos? </t>
  </si>
  <si>
    <t>Empleo formal</t>
  </si>
  <si>
    <t>Examinar la desigualdad de género en el acceso a la seguridad social de las personas que desempeñan alguna labor, reconociendo su impacto directo en el bienestar económico y futuro. Este enfoque busca cerrar las brechas de género al identificar y abordar las disparidades en el acceso a la seguridad social, asegurando que las políticas y medidas adoptadas promuevan la equidad de género y contribuyan a un bienestar económico sostenible para todas las personas, independientemente de su género.</t>
  </si>
  <si>
    <t>Número de mujeres mayores de 18 años que cotizan a un fonde de pensiones y número de hombres mayores de 18 años que cotizan a un fondo de pensiones</t>
  </si>
  <si>
    <t>Utilizar este indicador para identificar las brechas salariales entre hombres y mujeres, evidenciando de esta manera posibles manifestaciones de discriminación de género en el mercado laboral. Este enfoque busca cerrar las brechas de género al abordar específicamente las disparidades salariales, promoviendo la equidad salarial y asegurando condiciones laborales justas e igualitarias para todas las personas, independientemente de su género.</t>
  </si>
  <si>
    <t>Ingreso laboral promedio de mujeres e ingreso laboral promedio de hombres</t>
  </si>
  <si>
    <t>Para el calculo de los ingresos se toma el nivel de formación y la edad de cada individuo.</t>
  </si>
  <si>
    <t>Realizar la medición es fundamental para entender cómo la propiedad y gestión de activos afecta la disparidad económica entre géneros, facilitando la implementación de medidas específicas que promuevan la igualdad de oportunidades y la justicia económica.</t>
  </si>
  <si>
    <t>Número de mujeres que reciben renta de activos fijos y número de hombres que reciben renta de activos fijos</t>
  </si>
  <si>
    <t>(P8646) El mes pasado _____recibió ¿algún ingreso por concepto de arriendos de casas, apartamentos, fincas de recreo, lotes, vehículos, maquinaria y equipo?</t>
  </si>
  <si>
    <t>Utilizar este indicador para evidenciar la disparidad de acceso entre hombres y mujeres a programas de asistencia social, analizando simultáneamente su impacto en la reducción de la pobreza en la comunidad. Este enfoque busca cerrar las brechas de género al identificar y abordar posibles desigualdades en el acceso a programas sociales, garantizando una distribución equitativa de recursos y servicios que contribuyan de manera efectiva a la reducción de la pobreza, con consideración especial a las necesidades y circunstancias específicas de cada género.</t>
  </si>
  <si>
    <t>Número de mujeres mayores de 18 años beneficiarios de transferencias condicionadas y número de hombres mayores de 18 años beneficiarios de transferencias condicionadas</t>
  </si>
  <si>
    <t>(P784) Durante los últimos doce meses, ¿algún miembro de este hogar recibió ayudas o subsidios en dinero o en especie de entidades del gobierno nacional, departamental o municipal por concepto de: Familias en acción, Colombia mayor, Ingreso solidario</t>
  </si>
  <si>
    <t>Observar y comprender cómo las transferencias de ingresos para aliviar la economía benefician de manera diferencial a personas según su género. Este enfoque tiene como propósito cerrar las brechas de género al identificar posibles desigualdades en la distribución de beneficios económicos, garantizando que las políticas y programas de transferencia de ingresos sean diseñados de manera equitativa para abordar las necesidades específicas de cada género y promover un impacto positivo en la igualdad económica.</t>
  </si>
  <si>
    <t>Número de mujeres beneficiarios de transferencias no condicionadas y número de hombres beneficiarios de transferencias no condicionadas</t>
  </si>
  <si>
    <t>Comprender la complejidad de la desigualdad de género en el acceso a recursos y oportunidades. Al considerar múltiples dimensiones , se obtiene una visión integral de las desigualdades que enfrentan las mujeres en comparación con los hombres. Esto permite diseñar políticas y programas más efectivos para abordar las raíces profundas de la desigualdad de género y promover la inclusión y el desarrollo sostenible. Además, se reconoce que la pobreza va más allá de la falta de ingresos monetarios y se consideran las diversas formas en que afecta a las mujeres de manera desproporcionada. De esta manera, se contribuye a la construcción de sociedades más justas e inclusivas, donde todas las personas, independientemente de su género, tengan igualdad de oportunidades para alcanzar su máximo potencial.</t>
  </si>
  <si>
    <t>Incidencia de Pobreza Multidimensional en hombres y mujeres</t>
  </si>
  <si>
    <t>Índice de Pobreza Multidimensional - IPM [2022]</t>
  </si>
  <si>
    <t>Incidencia de Pobreza Multidimensional</t>
  </si>
  <si>
    <t xml:space="preserve">Tasa de pensionados </t>
  </si>
  <si>
    <t>Utilizar este indicador para observar la equidad de género en el acceso a pensiones, identificando de manera específica posibles desigualdades en el cumplimiento de la vida laboral y en la seguridad económica durante la vejez. Este enfoque busca cerrar las brechas de género al abordar las disparidades en el acceso a pensiones, asegurando que las políticas y prácticas asociadas promuevan una distribución equitativa de beneficios, reconociendo y abordando las diferencias de género en la trayectoria laboral y la seguridad financiera en la etapa de la vejez.</t>
  </si>
  <si>
    <t>Número de mujeres mayores de 57 años pensionadas y número de hombres mayores de 62 años pensionados</t>
  </si>
  <si>
    <t>(P8642) El mes pasado _____recibió ¿algún ingreso por concepto de pensión de jubilación, sustitución pensional, invalidez o vejez?</t>
  </si>
  <si>
    <t>Utilizar la identificación de brechas en los valores de las pensiones entre géneros como un medio para reflejar y abordar las desigualdades salariales y de participación en el mercado laboral. Este enfoque busca cerrar las brechas de género al destacar y analizar las disparidades en los montos de las pensiones, asegurando que las políticas y medidas adoptadas aborden de manera específica las causas subyacentes de estas inequidades, promoviendo así una distribución justa y equitativa de recursos en el ámbito de las pensiones.</t>
  </si>
  <si>
    <t>Promedio de pensión para mujeres y promedio de pensión para hombres</t>
  </si>
  <si>
    <t>(P8642 S1) Valor</t>
  </si>
  <si>
    <t>Si el indicador es mayor que cero (0), la brecha de género está a favor de las mujeres; en caso contrario, la brecha de género está a favor de los hombres, indicando así el porcentaje de disparidad entre géneros. Ej. Para el departamento de Antioquia, se reporta que el número de mujeres que acceden a mercados digitales es un 3.10% mayor que el número de hombres que acceden a mercados digitales.</t>
  </si>
  <si>
    <t>Si el indicador es mayor que cero (0), la brecha de género está a favor de las mujeres; en caso contrario, la brecha de género está a favor de los hombres, indicando así el porcentaje de disparidad entre géneros. Ej. Para el departamento de Atlántico, se reporta que el saldo promedio en las cuentas de ahorro para las mujeres es un 0.16% mayor que el saldo promedio en las cuentas de ahorro para los hombres.</t>
  </si>
  <si>
    <t>Si el indicador es mayor que cero (0), la brecha de género está a favor de las mujeres; en caso contrario, la brecha de género está a favor de los hombres, indicando así el porcentaje de disparidad entre géneros. Ej. Para el departamento de Cundinamarca, se reporta que el acceso a créditos de consumo de los hombres es un 1.85% mayor que el acceso a créditos de consumo de las mujeres.</t>
  </si>
  <si>
    <t>Si el indicador es mayor que cero (0), la brecha de género está a favor de las mujeres; en caso contrario, la brecha de género está a favor de los hombres, indicando así el porcentaje de disparidad entre géneros. Ej. Para el departamento de Antioquia, se reporta que el acceso a créditos de vivienda de los hombres es un 0.81% mayor que el acceso a créditos de consumo de las mujeres.</t>
  </si>
  <si>
    <t>Si el indicador es mayor que cero (0), la brecha de género está a favor de las mujeres; en caso contrario, la brecha de género está a favor de los hombres, indicando así el porcentaje de disparidad entre géneros. Ej. Para el departamento de Antioquia, se reporta que el acceso a microcréditos de los hombres es un 1.42% mayor que el acceso a microcréditos de las mujeres.</t>
  </si>
  <si>
    <t>Si el indicador es mayor que cero (0), la brecha de género está a favor de las mujeres; en caso contrario, la brecha de género está a favor de los hombres, indicando así el porcentaje de disparidad entre géneros. Ej. Para el departamento de Nariño, se reporta que los hombres poseen una tasa de participación laboral un 23.40% más alta que las mujeres.</t>
  </si>
  <si>
    <t>Si el indicador es mayor que cero (0), la brecha de género está a favor de las mujeres; en caso contrario, la brecha de género está a favor de los hombres, indicando así el porcentaje de disparidad entre géneros. Ej. Para el departamento de Boyacá, se reporta que las mujeres tienen una tasa de desempleo un 61.84% mayor que los hombres.</t>
  </si>
  <si>
    <t>Si el indicador es mayor que cero (0), la brecha de género está a favor de las mujeres; en caso contrario, la brecha de género está a favor de los hombres, indicando así el porcentaje de disparidad entre géneros. Ej. Para el departamento de Caldas, se reporta que los hombres ejercen el empleo informal un 69.24% más que las mujeres.</t>
  </si>
  <si>
    <t>Si el indicador es mayor que cero (0), la brecha de género está a favor de las mujeres; en caso contrario, la brecha de género está a favor de los hombres, indicando así el porcentaje de disparidad entre géneros. Ej. Para el departamento de Cundinamarca, se reporta que los hombres pertenecen al empleo formal un 30.97% más que las mujeres.</t>
  </si>
  <si>
    <t>Si el indicador es mayor que cero (0), la brecha de género está a favor de las mujeres; en caso contrario, la brecha de género está a favor de los hombres, indicando así el porcentaje de disparidad entre géneros. Ej. Para el departamento de Antioquia, se reporta que los hombres tienen un ingreso laboral promedio un 35.56% mayor que el ingreso laboral promedio de las mujeres.</t>
  </si>
  <si>
    <t>Si el indicador es mayor que cero (0), la brecha de género está a favor de las mujeres; en caso contrario, la brecha de género está a favor de los hombres, indicando así el porcentaje de disparidad entre géneros. Ej. Para el departamento de Magdalena, se reporta que el número de mujeres que reciben renta de activos fijos es un 19.61% mayor que el número de hombres que reciben renta de activos fijos.</t>
  </si>
  <si>
    <t>Si el indicador es mayor que cero (0), la brecha de género está a favor de las mujeres; en caso contrario, la brecha de género está a favor de los hombres, indicando así el porcentaje de disparidad entre géneros. Ej. Para el departamento de Valle del Cauca, se reporta que las mujeres beneficiarias de transferencias condicionadas son un 23.30% más que los hombres.</t>
  </si>
  <si>
    <t>Si el indicador es mayor que cero (0), la brecha de género está a favor de las mujeres; en caso contrario, la brecha de género está a favor de los hombres, indicando así el porcentaje de disparidad entre géneros. Ej. Para el departamento de Antioquia, se reporta que los hombres beneficiarios de transferencias no condicionadas son un 31.95% más que las mujeres.</t>
  </si>
  <si>
    <t>Si el indicador es mayor que cero (0), la brecha de género está a favor de las mujeres; en caso contrario, la brecha de género está a favor de los hombres, indicando así el porcentaje de disparidad entre géneros. Ej. Para el departamento de Bolívar, se reporta que los hombres se encuentran en pobreza un 5.03% más que las mujeres.</t>
  </si>
  <si>
    <t xml:space="preserve">Si el indicador es mayor que cero (0), la brecha de género está a favor de las mujeres; en caso contrario, la brecha de género está a favor de los hombres, indicando así el porcentaje de disparidad entre géneros. Ej. Para el departamento de Antioquia, se reporta que las mujeres reciben un promedio de pensión un 10.98% más que los hombres.
</t>
  </si>
  <si>
    <t>P1083 ¿Para cuáles de los siguientes servicios o actividades utiliza _____ internet? Comprar/Ordenar productos o servicios</t>
  </si>
  <si>
    <t>Comprender y abordar las desigualdades en el acceso a cuentas de ahorros para hombres o mujeres, indicaría si existen barreras sistémicas o culturales que dificultan el acceso a servicios financieros para disponer fácilmente del dinero o ahorrarlo de manera segura, el cual puede estar sesgado hacia un género. Y así, promover una sociedad más equitativa e inclusiva.</t>
  </si>
  <si>
    <t>Cálculos propios</t>
  </si>
  <si>
    <t>Cálculos propios , según nivel educativo y edad del individuo</t>
  </si>
  <si>
    <t>(P6915) ¿En caso de enfermedad como cubriría los costos médicos y los medicamentos? Es afiliado como cotizante a un régimen contributivo de salud (EPS)</t>
  </si>
  <si>
    <t>(P1087) Durante los últimos 12 meses, ¿recibió: Bonificaciones, Pagos o indemnizaciones por accidentes de trabajo</t>
  </si>
  <si>
    <t xml:space="preserve">Si el indicador es mayor que cero (0), la brecha de género esta a favor de las mujeres, en caso contrario, la brecha de género esta a favor de los hombres, indicando así el porcentaje de disparidad entre géneros. Ej. Para el departamento de Antioquia se reporta que los hombres pensionados son un 17.49% mas que las mujeres pensionadas.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</si>
</sst>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0"/>
  </numFmts>
  <fonts count="10" x14ac:knownFonts="1">
    <font>
      <sz val="11"/>
      <color theme="1"/>
      <name val="Calibri"/>
      <family val="2"/>
      <scheme val="minor"/>
    </font>
    <font>
      <sz val="11"/>
      <color theme="1"/>
      <name val="Calibri"/>
      <family val="2"/>
      <scheme val="minor"/>
    </font>
    <font>
      <b/>
      <sz val="14"/>
      <color theme="1"/>
      <name val="Times New Roman"/>
      <family val="1"/>
    </font>
    <font>
      <sz val="11"/>
      <color theme="1"/>
      <name val="Times New Roman"/>
      <family val="1"/>
    </font>
    <font>
      <sz val="12"/>
      <color theme="1"/>
      <name val="Calibri"/>
      <family val="2"/>
      <scheme val="minor"/>
    </font>
    <font>
      <sz val="9"/>
      <color theme="1"/>
      <name val="Times New Roman"/>
      <family val="1"/>
    </font>
    <font>
      <sz val="11"/>
      <color theme="1"/>
      <name val="Calibri"/>
      <family val="2"/>
      <scheme val="minor"/>
    </font>
    <font>
      <b/>
      <sz val="11"/>
      <color theme="0"/>
      <name val="Times New Roman"/>
      <family val="1"/>
    </font>
    <font>
      <sz val="11"/>
      <name val="Calibri"/>
      <family val="2"/>
    </font>
    <font>
      <sz val="8"/>
      <name val="Calibri"/>
      <family val="2"/>
      <scheme val="minor"/>
    </font>
  </fonts>
  <fills count="6">
    <fill>
      <patternFill patternType="none"/>
    </fill>
    <fill>
      <patternFill patternType="gray125"/>
    </fill>
    <fill>
      <patternFill patternType="solid">
        <fgColor rgb="FFC5E5DA"/>
        <bgColor indexed="64"/>
      </patternFill>
    </fill>
    <fill>
      <patternFill patternType="solid">
        <fgColor rgb="FFEBF5F2"/>
        <bgColor indexed="64"/>
      </patternFill>
    </fill>
    <fill>
      <patternFill patternType="solid">
        <fgColor rgb="FFC00000"/>
        <bgColor rgb="FFC00000"/>
      </patternFill>
    </fill>
    <fill>
      <patternFill patternType="solid">
        <fgColor rgb="FFEBF5F2"/>
        <bgColor rgb="FFEBF5F2"/>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6">
    <xf numFmtId="0" fontId="0" fillId="0" borderId="0"/>
    <xf numFmtId="0" fontId="1" fillId="0" borderId="0"/>
    <xf numFmtId="0" fontId="4" fillId="0" borderId="0"/>
    <xf numFmtId="0" fontId="1" fillId="0" borderId="0"/>
    <xf numFmtId="0" fontId="6" fillId="0" borderId="0"/>
    <xf numFmtId="0" fontId="1" fillId="0" borderId="0"/>
  </cellStyleXfs>
  <cellXfs count="39">
    <xf numFmtId="0" fontId="0" fillId="0" borderId="0" xfId="0"/>
    <xf numFmtId="0" fontId="3" fillId="0" borderId="0" xfId="1" applyFont="1" applyAlignment="1">
      <alignment horizontal="center" vertical="center"/>
    </xf>
    <xf numFmtId="0" fontId="5" fillId="3" borderId="1" xfId="2" applyFont="1" applyFill="1" applyBorder="1" applyAlignment="1">
      <alignment horizontal="center" vertical="center" wrapText="1"/>
    </xf>
    <xf numFmtId="0" fontId="5" fillId="3" borderId="5" xfId="2" applyFont="1" applyFill="1" applyBorder="1" applyAlignment="1">
      <alignment horizontal="center" vertical="center" wrapText="1"/>
    </xf>
    <xf numFmtId="0" fontId="3" fillId="0" borderId="0" xfId="2" applyFont="1" applyAlignment="1">
      <alignment horizontal="center" vertical="center" wrapText="1"/>
    </xf>
    <xf numFmtId="0" fontId="5" fillId="3" borderId="2" xfId="2" applyFont="1" applyFill="1" applyBorder="1" applyAlignment="1">
      <alignment horizontal="center" vertical="center" wrapText="1"/>
    </xf>
    <xf numFmtId="0" fontId="3" fillId="0" borderId="0" xfId="2" applyFont="1" applyAlignment="1">
      <alignment horizontal="center" vertical="center"/>
    </xf>
    <xf numFmtId="0" fontId="5" fillId="0" borderId="1" xfId="1" applyFont="1" applyBorder="1" applyAlignment="1">
      <alignment horizontal="center" vertical="center" wrapText="1"/>
    </xf>
    <xf numFmtId="2" fontId="5" fillId="0" borderId="1" xfId="1" applyNumberFormat="1" applyFont="1" applyBorder="1" applyAlignment="1">
      <alignment horizontal="center" vertical="center" wrapText="1"/>
    </xf>
    <xf numFmtId="0" fontId="5" fillId="0" borderId="0" xfId="1" applyFont="1" applyAlignment="1">
      <alignment horizontal="center" vertical="center"/>
    </xf>
    <xf numFmtId="0" fontId="7" fillId="4" borderId="10" xfId="4" applyFont="1" applyFill="1" applyBorder="1" applyAlignment="1">
      <alignment horizontal="center"/>
    </xf>
    <xf numFmtId="0" fontId="7" fillId="4" borderId="11" xfId="4" applyFont="1" applyFill="1" applyBorder="1" applyAlignment="1">
      <alignment horizontal="center"/>
    </xf>
    <xf numFmtId="0" fontId="3" fillId="0" borderId="0" xfId="4" applyFont="1" applyAlignment="1">
      <alignment horizontal="center"/>
    </xf>
    <xf numFmtId="0" fontId="3" fillId="0" borderId="10" xfId="4" applyFont="1" applyBorder="1" applyAlignment="1">
      <alignment horizontal="center"/>
    </xf>
    <xf numFmtId="0" fontId="5" fillId="3"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5" borderId="10"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3" fillId="0" borderId="0" xfId="0" applyFont="1" applyAlignment="1">
      <alignment horizontal="center" vertical="center"/>
    </xf>
    <xf numFmtId="2" fontId="5" fillId="0" borderId="1" xfId="0" applyNumberFormat="1" applyFont="1" applyBorder="1" applyAlignment="1">
      <alignment horizontal="center" vertical="center" wrapText="1"/>
    </xf>
    <xf numFmtId="164" fontId="5" fillId="0" borderId="1" xfId="1" applyNumberFormat="1" applyFont="1" applyBorder="1" applyAlignment="1">
      <alignment horizontal="center" vertical="center" wrapText="1"/>
    </xf>
    <xf numFmtId="165" fontId="5" fillId="0" borderId="1" xfId="1" applyNumberFormat="1" applyFont="1" applyBorder="1" applyAlignment="1">
      <alignment horizontal="center" vertical="center" wrapText="1"/>
    </xf>
    <xf numFmtId="0" fontId="2" fillId="2" borderId="1" xfId="1" applyFont="1" applyFill="1" applyBorder="1" applyAlignment="1">
      <alignment horizontal="center" vertical="center"/>
    </xf>
    <xf numFmtId="0" fontId="5" fillId="0" borderId="1" xfId="1" applyFont="1" applyBorder="1" applyAlignment="1">
      <alignment horizontal="center" vertical="center"/>
    </xf>
    <xf numFmtId="0" fontId="5" fillId="0" borderId="1" xfId="2" applyFont="1" applyBorder="1" applyAlignment="1">
      <alignment horizontal="center" vertical="center" wrapText="1"/>
    </xf>
    <xf numFmtId="0" fontId="5" fillId="0" borderId="6" xfId="2" applyFont="1" applyBorder="1" applyAlignment="1">
      <alignment horizontal="center" vertical="center" wrapText="1"/>
    </xf>
    <xf numFmtId="0" fontId="5" fillId="0" borderId="13" xfId="0" applyFont="1" applyBorder="1" applyAlignment="1">
      <alignment horizontal="center" vertical="center" wrapText="1"/>
    </xf>
    <xf numFmtId="0" fontId="8" fillId="0" borderId="14" xfId="0" applyFont="1" applyBorder="1"/>
    <xf numFmtId="0" fontId="8" fillId="0" borderId="15" xfId="0" applyFont="1" applyBorder="1"/>
    <xf numFmtId="0" fontId="5" fillId="0" borderId="1" xfId="0" applyFont="1" applyBorder="1" applyAlignment="1">
      <alignment horizontal="center" vertical="center" wrapText="1"/>
    </xf>
    <xf numFmtId="0" fontId="5" fillId="5"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0" borderId="2" xfId="2" applyFont="1" applyBorder="1" applyAlignment="1">
      <alignment horizontal="center" vertical="center" wrapText="1"/>
    </xf>
    <xf numFmtId="0" fontId="5" fillId="0" borderId="3" xfId="2" applyFont="1" applyBorder="1" applyAlignment="1">
      <alignment horizontal="center" vertical="center" wrapText="1"/>
    </xf>
    <xf numFmtId="0" fontId="5" fillId="0" borderId="4" xfId="2" applyFont="1" applyBorder="1" applyAlignment="1">
      <alignment horizontal="center" vertical="center" wrapText="1"/>
    </xf>
    <xf numFmtId="0" fontId="5" fillId="0" borderId="5" xfId="2" applyFont="1" applyBorder="1" applyAlignment="1">
      <alignment horizontal="center" vertical="center" wrapText="1"/>
    </xf>
    <xf numFmtId="0" fontId="5" fillId="0" borderId="7" xfId="2" applyFont="1" applyBorder="1" applyAlignment="1">
      <alignment horizontal="center" vertical="center" wrapText="1"/>
    </xf>
    <xf numFmtId="0" fontId="5" fillId="0" borderId="8" xfId="2" applyFont="1" applyBorder="1" applyAlignment="1">
      <alignment horizontal="center" vertical="center" wrapText="1"/>
    </xf>
    <xf numFmtId="0" fontId="5" fillId="0" borderId="9" xfId="2" applyFont="1" applyBorder="1" applyAlignment="1">
      <alignment horizontal="center" vertical="center" wrapText="1"/>
    </xf>
  </cellXfs>
  <cellStyles count="6">
    <cellStyle name="Normal" xfId="0" builtinId="0"/>
    <cellStyle name="Normal 2" xfId="1" xr:uid="{1A698104-F7B4-4A0A-8CD7-AB3CE505F4B5}"/>
    <cellStyle name="Normal 2 2" xfId="4" xr:uid="{941CF855-F150-4A20-998D-BE39AFBF5544}"/>
    <cellStyle name="Normal 2 2 2" xfId="5" xr:uid="{223DD864-AB86-4EC3-AA27-3C400BD5B326}"/>
    <cellStyle name="Normal 3" xfId="2" xr:uid="{EB24E201-B89C-40E7-9C3A-03C49DC811BD}"/>
    <cellStyle name="Normal 3 2" xfId="3" xr:uid="{C966E003-4569-4A10-A28A-D8B428E32C3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413534</xdr:colOff>
      <xdr:row>18</xdr:row>
      <xdr:rowOff>23644</xdr:rowOff>
    </xdr:from>
    <xdr:ext cx="11094065" cy="504882"/>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36BF0B28-20EF-4077-B8FC-205AA73BD1EE}"/>
                </a:ext>
              </a:extLst>
            </xdr:cNvPr>
            <xdr:cNvSpPr txBox="1"/>
          </xdr:nvSpPr>
          <xdr:spPr>
            <a:xfrm>
              <a:off x="1719820" y="4726273"/>
              <a:ext cx="11094065" cy="5048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𝑞𝑢𝑒</m:t>
                            </m:r>
                            <m:r>
                              <a:rPr lang="es-CO" sz="900" i="1">
                                <a:latin typeface="Cambria Math" panose="02040503050406030204" pitchFamily="18" charset="0"/>
                              </a:rPr>
                              <m:t> </m:t>
                            </m:r>
                            <m:r>
                              <a:rPr lang="es-CO" sz="900" i="1">
                                <a:latin typeface="Cambria Math" panose="02040503050406030204" pitchFamily="18" charset="0"/>
                              </a:rPr>
                              <m:t>𝑐𝑢𝑒𝑛𝑡𝑎𝑛</m:t>
                            </m:r>
                            <m:r>
                              <a:rPr lang="es-CO" sz="900" i="1">
                                <a:latin typeface="Cambria Math" panose="02040503050406030204" pitchFamily="18" charset="0"/>
                              </a:rPr>
                              <m:t> </m:t>
                            </m:r>
                            <m:r>
                              <a:rPr lang="es-CO" sz="900" i="1">
                                <a:latin typeface="Cambria Math" panose="02040503050406030204" pitchFamily="18" charset="0"/>
                              </a:rPr>
                              <m:t>𝑐𝑜𝑛</m:t>
                            </m:r>
                            <m:r>
                              <a:rPr lang="es-CO" sz="900" i="1">
                                <a:latin typeface="Cambria Math" panose="02040503050406030204" pitchFamily="18" charset="0"/>
                              </a:rPr>
                              <m:t> </m:t>
                            </m:r>
                            <m:r>
                              <a:rPr lang="es-CO" sz="900" i="1">
                                <a:latin typeface="Cambria Math" panose="02040503050406030204" pitchFamily="18" charset="0"/>
                              </a:rPr>
                              <m:t>𝑎𝑐𝑐𝑒𝑠𝑜</m:t>
                            </m:r>
                            <m:r>
                              <a:rPr lang="es-CO" sz="900" i="1">
                                <a:latin typeface="Cambria Math" panose="02040503050406030204" pitchFamily="18" charset="0"/>
                              </a:rPr>
                              <m:t> </m:t>
                            </m:r>
                            <m:r>
                              <a:rPr lang="es-CO" sz="900" i="1">
                                <a:latin typeface="Cambria Math" panose="02040503050406030204" pitchFamily="18" charset="0"/>
                              </a:rPr>
                              <m:t>𝑎</m:t>
                            </m:r>
                            <m:r>
                              <a:rPr lang="es-CO" sz="900" i="1">
                                <a:latin typeface="Cambria Math" panose="02040503050406030204" pitchFamily="18" charset="0"/>
                              </a:rPr>
                              <m:t> </m:t>
                            </m:r>
                            <m:r>
                              <a:rPr lang="es-CO" sz="900" i="1">
                                <a:latin typeface="Cambria Math" panose="02040503050406030204" pitchFamily="18" charset="0"/>
                              </a:rPr>
                              <m:t>𝑚𝑒𝑟𝑐𝑎𝑑𝑜𝑠</m:t>
                            </m:r>
                            <m:r>
                              <a:rPr lang="es-CO" sz="900" i="1">
                                <a:latin typeface="Cambria Math" panose="02040503050406030204" pitchFamily="18" charset="0"/>
                              </a:rPr>
                              <m:t> </m:t>
                            </m:r>
                            <m:r>
                              <a:rPr lang="es-CO" sz="900" i="1">
                                <a:latin typeface="Cambria Math" panose="02040503050406030204" pitchFamily="18" charset="0"/>
                              </a:rPr>
                              <m:t>𝑑𝑖𝑔𝑖𝑡𝑎𝑙𝑒𝑠</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den>
                        </m:f>
                        <m:r>
                          <a:rPr lang="es-ES" sz="900" b="0" i="1">
                            <a:latin typeface="Cambria Math" panose="02040503050406030204" pitchFamily="18" charset="0"/>
                          </a:rPr>
                          <m:t>−  </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𝑞𝑢𝑒</m:t>
                            </m:r>
                            <m:r>
                              <a:rPr lang="es-ES" sz="900" b="0" i="1">
                                <a:latin typeface="Cambria Math" panose="02040503050406030204" pitchFamily="18" charset="0"/>
                              </a:rPr>
                              <m:t> </m:t>
                            </m:r>
                            <m:r>
                              <a:rPr lang="es-ES" sz="900" b="0" i="1">
                                <a:latin typeface="Cambria Math" panose="02040503050406030204" pitchFamily="18" charset="0"/>
                              </a:rPr>
                              <m:t>𝑐𝑢𝑒𝑛𝑡𝑎𝑛</m:t>
                            </m:r>
                            <m:r>
                              <a:rPr lang="es-ES" sz="900" b="0" i="1">
                                <a:latin typeface="Cambria Math" panose="02040503050406030204" pitchFamily="18" charset="0"/>
                              </a:rPr>
                              <m:t> </m:t>
                            </m:r>
                            <m:r>
                              <a:rPr lang="es-ES" sz="900" b="0" i="1">
                                <a:latin typeface="Cambria Math" panose="02040503050406030204" pitchFamily="18" charset="0"/>
                              </a:rPr>
                              <m:t>𝑐𝑜𝑛</m:t>
                            </m:r>
                            <m:r>
                              <a:rPr lang="es-ES" sz="900" b="0" i="1">
                                <a:latin typeface="Cambria Math" panose="02040503050406030204" pitchFamily="18" charset="0"/>
                              </a:rPr>
                              <m:t> </m:t>
                            </m:r>
                            <m:r>
                              <a:rPr lang="es-ES" sz="900" b="0" i="1">
                                <a:latin typeface="Cambria Math" panose="02040503050406030204" pitchFamily="18" charset="0"/>
                              </a:rPr>
                              <m:t>𝑎𝑐𝑐𝑒𝑠𝑜</m:t>
                            </m:r>
                            <m:r>
                              <a:rPr lang="es-ES" sz="900" b="0" i="1">
                                <a:latin typeface="Cambria Math" panose="02040503050406030204" pitchFamily="18" charset="0"/>
                              </a:rPr>
                              <m:t> </m:t>
                            </m:r>
                            <m:r>
                              <a:rPr lang="es-ES" sz="900" b="0" i="1">
                                <a:latin typeface="Cambria Math" panose="02040503050406030204" pitchFamily="18" charset="0"/>
                              </a:rPr>
                              <m:t>𝑎</m:t>
                            </m:r>
                            <m:r>
                              <a:rPr lang="es-ES" sz="900" b="0" i="1">
                                <a:latin typeface="Cambria Math" panose="02040503050406030204" pitchFamily="18" charset="0"/>
                              </a:rPr>
                              <m:t> </m:t>
                            </m:r>
                            <m:r>
                              <a:rPr lang="es-ES" sz="900" b="0" i="1">
                                <a:latin typeface="Cambria Math" panose="02040503050406030204" pitchFamily="18" charset="0"/>
                              </a:rPr>
                              <m:t>𝑚𝑒𝑟𝑐𝑎𝑑𝑜𝑠</m:t>
                            </m:r>
                            <m:r>
                              <a:rPr lang="es-ES" sz="900" b="0" i="1">
                                <a:latin typeface="Cambria Math" panose="02040503050406030204" pitchFamily="18" charset="0"/>
                              </a:rPr>
                              <m:t> </m:t>
                            </m:r>
                            <m:r>
                              <a:rPr lang="es-ES" sz="900" b="0" i="1">
                                <a:latin typeface="Cambria Math" panose="02040503050406030204" pitchFamily="18" charset="0"/>
                              </a:rPr>
                              <m:t>𝑑𝑖𝑔𝑖𝑡𝑎𝑙𝑒𝑠</m:t>
                            </m:r>
                          </m:num>
                          <m:den>
                            <m:r>
                              <a:rPr lang="es-ES" sz="900" b="0" i="1">
                                <a:latin typeface="Cambria Math" panose="02040503050406030204" pitchFamily="18" charset="0"/>
                              </a:rPr>
                              <m:t> </m:t>
                            </m:r>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den>
                        </m:f>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𝑞𝑢𝑒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𝑐𝑢𝑒𝑛𝑡𝑎𝑛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𝑐𝑜𝑛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𝑎𝑐𝑐𝑒𝑠𝑜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𝑎</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𝑚𝑒𝑟𝑐𝑎𝑑𝑜𝑠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𝑑𝑖𝑔𝑖𝑡𝑎𝑙𝑒𝑠</m:t>
                            </m:r>
                          </m:num>
                          <m:den>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den>
                        </m:f>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36BF0B28-20EF-4077-B8FC-205AA73BD1EE}"/>
                </a:ext>
              </a:extLst>
            </xdr:cNvPr>
            <xdr:cNvSpPr txBox="1"/>
          </xdr:nvSpPr>
          <xdr:spPr>
            <a:xfrm>
              <a:off x="1719820" y="4726273"/>
              <a:ext cx="11094065" cy="5048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𝑞𝑢𝑒 𝑐𝑢𝑒𝑛𝑡𝑎𝑛 𝑐𝑜𝑛 𝑎𝑐𝑐𝑒𝑠𝑜 𝑎 𝑚𝑒𝑟𝑐𝑎𝑑𝑜𝑠 𝑑𝑖𝑔𝑖𝑡𝑎𝑙𝑒𝑠)/(𝑇𝑜𝑡𝑎𝑙 𝑑𝑒 𝑚𝑢𝑗𝑒𝑟𝑒𝑠)</a:t>
              </a:r>
              <a:r>
                <a:rPr lang="es-ES" sz="900" b="0" i="0">
                  <a:latin typeface="Cambria Math" panose="02040503050406030204" pitchFamily="18" charset="0"/>
                </a:rPr>
                <a:t>−  (𝑁ú𝑚𝑒𝑟𝑜 𝑑𝑒 ℎ𝑜𝑚𝑏𝑟𝑒𝑠 𝑞𝑢𝑒 𝑐𝑢𝑒𝑛𝑡𝑎𝑛 𝑐𝑜𝑛 𝑎𝑐𝑐𝑒𝑠𝑜 𝑎 𝑚𝑒𝑟𝑐𝑎𝑑𝑜𝑠 𝑑𝑖𝑔𝑖𝑡𝑎𝑙𝑒𝑠)/( 𝑇𝑜𝑡𝑎𝑙 𝑑𝑒 ℎ𝑜𝑚𝑏𝑟𝑒𝑠)</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𝑞𝑢𝑒 𝑐𝑢𝑒𝑛𝑡𝑎𝑛 𝑐𝑜𝑛 𝑎𝑐𝑐𝑒𝑠𝑜 𝑎 𝑚𝑒𝑟𝑐𝑎𝑑𝑜𝑠 𝑑𝑖𝑔𝑖𝑡𝑎𝑙𝑒𝑠)/( 𝑇𝑜𝑡𝑎𝑙 𝑑𝑒 ℎ𝑜𝑚𝑏𝑟𝑒𝑠)</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32658</xdr:rowOff>
    </xdr:from>
    <xdr:to>
      <xdr:col>13</xdr:col>
      <xdr:colOff>0</xdr:colOff>
      <xdr:row>71</xdr:row>
      <xdr:rowOff>28708</xdr:rowOff>
    </xdr:to>
    <xdr:pic>
      <xdr:nvPicPr>
        <xdr:cNvPr id="4" name="Imagen 3">
          <a:extLst>
            <a:ext uri="{FF2B5EF4-FFF2-40B4-BE49-F238E27FC236}">
              <a16:creationId xmlns:a16="http://schemas.microsoft.com/office/drawing/2014/main" id="{7065B6C3-A324-4157-8E31-D3CB270D3A7C}"/>
            </a:ext>
          </a:extLst>
        </xdr:cNvPr>
        <xdr:cNvPicPr>
          <a:picLocks noChangeAspect="1"/>
        </xdr:cNvPicPr>
      </xdr:nvPicPr>
      <xdr:blipFill rotWithShape="1">
        <a:blip xmlns:r="http://schemas.openxmlformats.org/officeDocument/2006/relationships" r:embed="rId1"/>
        <a:srcRect r="1627"/>
        <a:stretch/>
      </xdr:blipFill>
      <xdr:spPr>
        <a:xfrm>
          <a:off x="0" y="13520058"/>
          <a:ext cx="13748657" cy="12152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573494BD-6DA7-4567-9F3F-EE220C8239B8}"/>
            </a:ext>
          </a:extLst>
        </xdr:cNvPr>
        <xdr:cNvGrpSpPr/>
      </xdr:nvGrpSpPr>
      <xdr:grpSpPr>
        <a:xfrm>
          <a:off x="0" y="0"/>
          <a:ext cx="13503388" cy="2517321"/>
          <a:chOff x="0" y="0"/>
          <a:chExt cx="12845143" cy="2517321"/>
        </a:xfrm>
      </xdr:grpSpPr>
      <xdr:pic>
        <xdr:nvPicPr>
          <xdr:cNvPr id="6" name="Imagen 5">
            <a:extLst>
              <a:ext uri="{FF2B5EF4-FFF2-40B4-BE49-F238E27FC236}">
                <a16:creationId xmlns:a16="http://schemas.microsoft.com/office/drawing/2014/main" id="{F6635ED8-06DA-0CD7-9F2F-4C86309CC302}"/>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F9CC699B-3CC7-C644-1B62-04EB75644A56}"/>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0.xml><?xml version="1.0" encoding="utf-8"?>
<xdr:wsDr xmlns:xdr="http://schemas.openxmlformats.org/drawingml/2006/spreadsheetDrawing" xmlns:a="http://schemas.openxmlformats.org/drawingml/2006/main">
  <xdr:oneCellAnchor>
    <xdr:from>
      <xdr:col>1</xdr:col>
      <xdr:colOff>698692</xdr:colOff>
      <xdr:row>18</xdr:row>
      <xdr:rowOff>147462</xdr:rowOff>
    </xdr:from>
    <xdr:ext cx="11094065" cy="287258"/>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FB183C8D-0D1A-4E36-838B-0BF3C15FBA35}"/>
                </a:ext>
              </a:extLst>
            </xdr:cNvPr>
            <xdr:cNvSpPr txBox="1"/>
          </xdr:nvSpPr>
          <xdr:spPr>
            <a:xfrm>
              <a:off x="1928778" y="4850091"/>
              <a:ext cx="11094065" cy="2872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r>
                          <a:rPr lang="es-CO" sz="900" i="1">
                            <a:latin typeface="Cambria Math" panose="02040503050406030204" pitchFamily="18" charset="0"/>
                          </a:rPr>
                          <m:t>𝐼𝑛𝑔𝑟𝑒𝑠𝑜</m:t>
                        </m:r>
                        <m:r>
                          <a:rPr lang="es-CO" sz="900" i="1">
                            <a:latin typeface="Cambria Math" panose="02040503050406030204" pitchFamily="18" charset="0"/>
                          </a:rPr>
                          <m:t> </m:t>
                        </m:r>
                        <m:r>
                          <a:rPr lang="es-CO" sz="900" i="1">
                            <a:latin typeface="Cambria Math" panose="02040503050406030204" pitchFamily="18" charset="0"/>
                          </a:rPr>
                          <m:t>𝑙𝑎𝑏𝑜𝑟𝑎𝑙</m:t>
                        </m:r>
                        <m:r>
                          <a:rPr lang="es-CO" sz="900" i="1">
                            <a:latin typeface="Cambria Math" panose="02040503050406030204" pitchFamily="18" charset="0"/>
                          </a:rPr>
                          <m:t> </m:t>
                        </m:r>
                        <m:r>
                          <a:rPr lang="es-CO" sz="900" i="1">
                            <a:latin typeface="Cambria Math" panose="02040503050406030204" pitchFamily="18" charset="0"/>
                          </a:rPr>
                          <m:t>𝑝𝑟𝑜𝑚𝑒𝑑𝑖𝑜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ES" sz="900" b="0" i="1">
                            <a:latin typeface="Cambria Math" panose="02040503050406030204" pitchFamily="18" charset="0"/>
                          </a:rPr>
                          <m:t>−  </m:t>
                        </m:r>
                        <m:r>
                          <a:rPr lang="es-ES" sz="900" b="0" i="1">
                            <a:latin typeface="Cambria Math" panose="02040503050406030204" pitchFamily="18" charset="0"/>
                          </a:rPr>
                          <m:t>𝐼𝑛𝑔𝑟𝑒𝑠𝑜</m:t>
                        </m:r>
                        <m:r>
                          <a:rPr lang="es-ES" sz="900" b="0" i="1">
                            <a:latin typeface="Cambria Math" panose="02040503050406030204" pitchFamily="18" charset="0"/>
                          </a:rPr>
                          <m:t> </m:t>
                        </m:r>
                        <m:r>
                          <a:rPr lang="es-ES" sz="900" b="0" i="1">
                            <a:latin typeface="Cambria Math" panose="02040503050406030204" pitchFamily="18" charset="0"/>
                          </a:rPr>
                          <m:t>𝑙𝑎𝑏𝑜𝑟𝑎𝑙</m:t>
                        </m:r>
                        <m:r>
                          <a:rPr lang="es-ES" sz="900" b="0" i="1">
                            <a:latin typeface="Cambria Math" panose="02040503050406030204" pitchFamily="18" charset="0"/>
                          </a:rPr>
                          <m:t> </m:t>
                        </m:r>
                        <m:r>
                          <a:rPr lang="es-ES" sz="900" b="0" i="1">
                            <a:latin typeface="Cambria Math" panose="02040503050406030204" pitchFamily="18" charset="0"/>
                          </a:rPr>
                          <m:t>𝑝𝑟𝑜𝑚𝑒𝑑𝑖𝑜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num>
                      <m:den>
                        <m:r>
                          <a:rPr lang="es-CO" sz="900" i="1">
                            <a:latin typeface="Cambria Math" panose="02040503050406030204" pitchFamily="18" charset="0"/>
                          </a:rPr>
                          <m:t> </m:t>
                        </m:r>
                        <m:r>
                          <a:rPr lang="es-CO" sz="900" i="1">
                            <a:latin typeface="Cambria Math" panose="02040503050406030204" pitchFamily="18" charset="0"/>
                          </a:rPr>
                          <m:t>𝐼𝑛𝑔𝑟𝑒𝑠𝑜</m:t>
                        </m:r>
                        <m:r>
                          <a:rPr lang="es-CO" sz="900" i="1">
                            <a:latin typeface="Cambria Math" panose="02040503050406030204" pitchFamily="18" charset="0"/>
                          </a:rPr>
                          <m:t> </m:t>
                        </m:r>
                        <m:r>
                          <a:rPr lang="es-CO" sz="900" i="1">
                            <a:latin typeface="Cambria Math" panose="02040503050406030204" pitchFamily="18" charset="0"/>
                          </a:rPr>
                          <m:t>𝑙𝑎𝑏𝑜𝑟𝑎𝑙</m:t>
                        </m:r>
                        <m:r>
                          <a:rPr lang="es-CO" sz="900" i="1">
                            <a:latin typeface="Cambria Math" panose="02040503050406030204" pitchFamily="18" charset="0"/>
                          </a:rPr>
                          <m:t> </m:t>
                        </m:r>
                        <m:r>
                          <a:rPr lang="es-CO" sz="900" i="1">
                            <a:latin typeface="Cambria Math" panose="02040503050406030204" pitchFamily="18" charset="0"/>
                          </a:rPr>
                          <m:t>𝑝𝑟𝑜𝑚𝑒𝑑𝑖𝑜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h𝑜𝑚𝑏𝑟𝑒𝑠</m:t>
                        </m:r>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FB183C8D-0D1A-4E36-838B-0BF3C15FBA35}"/>
                </a:ext>
              </a:extLst>
            </xdr:cNvPr>
            <xdr:cNvSpPr txBox="1"/>
          </xdr:nvSpPr>
          <xdr:spPr>
            <a:xfrm>
              <a:off x="1928778" y="4850091"/>
              <a:ext cx="11094065" cy="2872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(𝐼𝑛𝑔𝑟𝑒𝑠𝑜 𝑙𝑎𝑏𝑜𝑟𝑎𝑙 𝑝𝑟𝑜𝑚𝑒𝑑𝑖𝑜 𝑑𝑒 𝑚𝑢𝑗𝑒𝑟𝑒𝑠</a:t>
              </a:r>
              <a:r>
                <a:rPr lang="es-ES" sz="900" b="0" i="0">
                  <a:latin typeface="Cambria Math" panose="02040503050406030204" pitchFamily="18" charset="0"/>
                </a:rPr>
                <a:t>−  𝐼𝑛𝑔𝑟𝑒𝑠𝑜 𝑙𝑎𝑏𝑜𝑟𝑎𝑙 𝑝𝑟𝑜𝑚𝑒𝑑𝑖𝑜 𝑑𝑒 ℎ𝑜𝑚𝑏𝑟𝑒𝑠</a:t>
              </a:r>
              <a:r>
                <a:rPr lang="es-CO" sz="900" b="0" i="0">
                  <a:latin typeface="Cambria Math" panose="02040503050406030204" pitchFamily="18" charset="0"/>
                </a:rPr>
                <a:t>)/(</a:t>
              </a:r>
              <a:r>
                <a:rPr lang="es-CO" sz="900" i="0">
                  <a:latin typeface="Cambria Math" panose="02040503050406030204" pitchFamily="18" charset="0"/>
                </a:rPr>
                <a:t> 𝐼𝑛𝑔𝑟𝑒𝑠𝑜 𝑙𝑎𝑏𝑜𝑟𝑎𝑙 𝑝𝑟𝑜𝑚𝑒𝑑𝑖𝑜 𝑑𝑒 ℎ𝑜𝑚𝑏𝑟𝑒𝑠)</a:t>
              </a:r>
              <a:endParaRPr lang="es-CO" sz="900"/>
            </a:p>
          </xdr:txBody>
        </xdr:sp>
      </mc:Fallback>
    </mc:AlternateContent>
    <xdr:clientData/>
  </xdr:oneCellAnchor>
  <xdr:twoCellAnchor editAs="oneCell">
    <xdr:from>
      <xdr:col>0</xdr:col>
      <xdr:colOff>0</xdr:colOff>
      <xdr:row>64</xdr:row>
      <xdr:rowOff>21772</xdr:rowOff>
    </xdr:from>
    <xdr:to>
      <xdr:col>12</xdr:col>
      <xdr:colOff>806903</xdr:colOff>
      <xdr:row>71</xdr:row>
      <xdr:rowOff>17822</xdr:rowOff>
    </xdr:to>
    <xdr:pic>
      <xdr:nvPicPr>
        <xdr:cNvPr id="4" name="Imagen 3">
          <a:extLst>
            <a:ext uri="{FF2B5EF4-FFF2-40B4-BE49-F238E27FC236}">
              <a16:creationId xmlns:a16="http://schemas.microsoft.com/office/drawing/2014/main" id="{DD19680A-FBEE-4841-8CBE-E67894F13AB3}"/>
            </a:ext>
          </a:extLst>
        </xdr:cNvPr>
        <xdr:cNvPicPr>
          <a:picLocks noChangeAspect="1"/>
        </xdr:cNvPicPr>
      </xdr:nvPicPr>
      <xdr:blipFill rotWithShape="1">
        <a:blip xmlns:r="http://schemas.openxmlformats.org/officeDocument/2006/relationships" r:embed="rId1"/>
        <a:srcRect r="1627"/>
        <a:stretch/>
      </xdr:blipFill>
      <xdr:spPr>
        <a:xfrm>
          <a:off x="0" y="13509172"/>
          <a:ext cx="13661571" cy="12152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26DB25F8-CC95-413E-856E-77E870D7C4B2}"/>
            </a:ext>
          </a:extLst>
        </xdr:cNvPr>
        <xdr:cNvGrpSpPr/>
      </xdr:nvGrpSpPr>
      <xdr:grpSpPr>
        <a:xfrm>
          <a:off x="0" y="0"/>
          <a:ext cx="13431951" cy="2517321"/>
          <a:chOff x="0" y="0"/>
          <a:chExt cx="12845143" cy="2517321"/>
        </a:xfrm>
      </xdr:grpSpPr>
      <xdr:pic>
        <xdr:nvPicPr>
          <xdr:cNvPr id="6" name="Imagen 5">
            <a:extLst>
              <a:ext uri="{FF2B5EF4-FFF2-40B4-BE49-F238E27FC236}">
                <a16:creationId xmlns:a16="http://schemas.microsoft.com/office/drawing/2014/main" id="{F4C0CE47-53B7-9355-D27B-FDAC2769356F}"/>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7F46BD36-BF61-F377-2BA4-9E8B86D61E13}"/>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1.xml><?xml version="1.0" encoding="utf-8"?>
<xdr:wsDr xmlns:xdr="http://schemas.openxmlformats.org/drawingml/2006/spreadsheetDrawing" xmlns:a="http://schemas.openxmlformats.org/drawingml/2006/main">
  <xdr:oneCellAnchor>
    <xdr:from>
      <xdr:col>1</xdr:col>
      <xdr:colOff>662214</xdr:colOff>
      <xdr:row>18</xdr:row>
      <xdr:rowOff>52311</xdr:rowOff>
    </xdr:from>
    <xdr:ext cx="11094065" cy="512904"/>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F04CF524-3633-48CF-87E0-955C6D76E93D}"/>
                </a:ext>
              </a:extLst>
            </xdr:cNvPr>
            <xdr:cNvSpPr txBox="1"/>
          </xdr:nvSpPr>
          <xdr:spPr>
            <a:xfrm>
              <a:off x="1968500" y="4754940"/>
              <a:ext cx="11094065" cy="5129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14:m>
                <m:oMathPara xmlns:m="http://schemas.openxmlformats.org/officeDocument/2006/math">
                  <m:oMathParaPr>
                    <m:jc m:val="centerGroup"/>
                  </m:oMathParaPr>
                  <m:oMath xmlns:m="http://schemas.openxmlformats.org/officeDocument/2006/math">
                    <m:f>
                      <m:fPr>
                        <m:ctrlPr>
                          <a:rPr lang="es-CO" sz="1100" i="1">
                            <a:latin typeface="Cambria Math" panose="02040503050406030204" pitchFamily="18" charset="0"/>
                          </a:rPr>
                        </m:ctrlPr>
                      </m:fPr>
                      <m:num>
                        <m:box>
                          <m:boxPr>
                            <m:ctrlPr>
                              <a:rPr lang="es-CO" sz="1100" i="1">
                                <a:latin typeface="Cambria Math" panose="02040503050406030204" pitchFamily="18" charset="0"/>
                              </a:rPr>
                            </m:ctrlPr>
                          </m:boxPr>
                          <m:e>
                            <m:argPr>
                              <m:argSz m:val="-1"/>
                            </m:argPr>
                            <m:f>
                              <m:fPr>
                                <m:ctrlPr>
                                  <a:rPr lang="es-CO" sz="1100" i="1">
                                    <a:latin typeface="Cambria Math" panose="02040503050406030204" pitchFamily="18" charset="0"/>
                                  </a:rPr>
                                </m:ctrlPr>
                              </m:fPr>
                              <m:num>
                                <m:r>
                                  <a:rPr lang="es-CO" sz="1100" i="1">
                                    <a:solidFill>
                                      <a:schemeClr val="tx1"/>
                                    </a:solidFill>
                                    <a:effectLst/>
                                    <a:latin typeface="Cambria Math" panose="02040503050406030204" pitchFamily="18" charset="0"/>
                                    <a:ea typeface="+mn-ea"/>
                                    <a:cs typeface="+mn-cs"/>
                                  </a:rPr>
                                  <m:t>𝑁</m:t>
                                </m:r>
                                <m:r>
                                  <a:rPr lang="es-CO" sz="1100" i="1">
                                    <a:solidFill>
                                      <a:schemeClr val="tx1"/>
                                    </a:solidFill>
                                    <a:effectLst/>
                                    <a:latin typeface="Cambria Math" panose="02040503050406030204" pitchFamily="18" charset="0"/>
                                    <a:ea typeface="+mn-ea"/>
                                    <a:cs typeface="+mn-cs"/>
                                  </a:rPr>
                                  <m:t>ú</m:t>
                                </m:r>
                                <m:r>
                                  <a:rPr lang="es-CO" sz="1100" i="1">
                                    <a:solidFill>
                                      <a:schemeClr val="tx1"/>
                                    </a:solidFill>
                                    <a:effectLst/>
                                    <a:latin typeface="Cambria Math" panose="02040503050406030204" pitchFamily="18" charset="0"/>
                                    <a:ea typeface="+mn-ea"/>
                                    <a:cs typeface="+mn-cs"/>
                                  </a:rPr>
                                  <m:t>𝑚𝑒𝑟𝑜</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𝑑𝑒</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𝑚𝑢𝑗𝑒𝑟𝑒𝑠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𝑚𝑎𝑦𝑜𝑟𝑒𝑠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18 </m:t>
                                </m:r>
                                <m:r>
                                  <a:rPr lang="es-ES" sz="1100" b="0" i="1">
                                    <a:solidFill>
                                      <a:schemeClr val="tx1"/>
                                    </a:solidFill>
                                    <a:effectLst/>
                                    <a:latin typeface="Cambria Math" panose="02040503050406030204" pitchFamily="18" charset="0"/>
                                    <a:ea typeface="+mn-ea"/>
                                    <a:cs typeface="+mn-cs"/>
                                  </a:rPr>
                                  <m:t>𝑎</m:t>
                                </m:r>
                                <m:r>
                                  <a:rPr lang="es-ES" sz="1100" b="0" i="1">
                                    <a:solidFill>
                                      <a:schemeClr val="tx1"/>
                                    </a:solidFill>
                                    <a:effectLst/>
                                    <a:latin typeface="Cambria Math" panose="02040503050406030204" pitchFamily="18" charset="0"/>
                                    <a:ea typeface="+mn-ea"/>
                                    <a:cs typeface="+mn-cs"/>
                                  </a:rPr>
                                  <m:t>ñ</m:t>
                                </m:r>
                                <m:r>
                                  <a:rPr lang="es-ES" sz="1100" b="0" i="1">
                                    <a:solidFill>
                                      <a:schemeClr val="tx1"/>
                                    </a:solidFill>
                                    <a:effectLst/>
                                    <a:latin typeface="Cambria Math" panose="02040503050406030204" pitchFamily="18" charset="0"/>
                                    <a:ea typeface="+mn-ea"/>
                                    <a:cs typeface="+mn-cs"/>
                                  </a:rPr>
                                  <m:t>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𝑞𝑢𝑒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𝑟𝑒𝑐𝑖𝑏𝑒𝑛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𝑟𝑒𝑛𝑡𝑎</m:t>
                                </m:r>
                              </m:num>
                              <m:den>
                                <m:r>
                                  <a:rPr lang="es-ES" sz="1100" b="0" i="1">
                                    <a:latin typeface="Cambria Math" panose="02040503050406030204" pitchFamily="18" charset="0"/>
                                  </a:rPr>
                                  <m:t>𝑇𝑜𝑡𝑎𝑙</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m:t>
                                </m:r>
                                <m:r>
                                  <a:rPr lang="es-ES" sz="1100" b="0" i="1">
                                    <a:latin typeface="Cambria Math" panose="02040503050406030204" pitchFamily="18" charset="0"/>
                                  </a:rPr>
                                  <m:t>𝑚𝑢𝑗𝑒𝑟𝑒𝑠</m:t>
                                </m:r>
                                <m:r>
                                  <a:rPr lang="es-ES" sz="1100" b="0" i="1">
                                    <a:latin typeface="Cambria Math" panose="02040503050406030204" pitchFamily="18" charset="0"/>
                                  </a:rPr>
                                  <m:t> </m:t>
                                </m:r>
                                <m:r>
                                  <a:rPr lang="es-ES" sz="1100" b="0" i="1">
                                    <a:latin typeface="Cambria Math" panose="02040503050406030204" pitchFamily="18" charset="0"/>
                                  </a:rPr>
                                  <m:t>𝑚𝑎𝑦𝑜𝑟𝑒𝑠</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18 </m:t>
                                </m:r>
                                <m:r>
                                  <a:rPr lang="es-ES" sz="1100" b="0" i="1">
                                    <a:latin typeface="Cambria Math" panose="02040503050406030204" pitchFamily="18" charset="0"/>
                                  </a:rPr>
                                  <m:t>𝑎</m:t>
                                </m:r>
                                <m:r>
                                  <a:rPr lang="es-ES" sz="1100" b="0" i="1">
                                    <a:latin typeface="Cambria Math" panose="02040503050406030204" pitchFamily="18" charset="0"/>
                                  </a:rPr>
                                  <m:t>ñ</m:t>
                                </m:r>
                                <m:r>
                                  <a:rPr lang="es-ES" sz="1100" b="0" i="1">
                                    <a:latin typeface="Cambria Math" panose="02040503050406030204" pitchFamily="18" charset="0"/>
                                  </a:rPr>
                                  <m:t>𝑜𝑠</m:t>
                                </m:r>
                              </m:den>
                            </m:f>
                          </m:e>
                        </m:box>
                        <m:r>
                          <a:rPr lang="es-ES" sz="1100" b="0" i="1">
                            <a:latin typeface="Cambria Math" panose="02040503050406030204" pitchFamily="18" charset="0"/>
                          </a:rPr>
                          <m:t>−  </m:t>
                        </m:r>
                        <m:box>
                          <m:boxPr>
                            <m:ctrlPr>
                              <a:rPr lang="es-ES" sz="1100" b="0" i="1">
                                <a:latin typeface="Cambria Math" panose="02040503050406030204" pitchFamily="18" charset="0"/>
                              </a:rPr>
                            </m:ctrlPr>
                          </m:boxPr>
                          <m:e>
                            <m:argPr>
                              <m:argSz m:val="-1"/>
                            </m:argPr>
                            <m:f>
                              <m:fPr>
                                <m:ctrlPr>
                                  <a:rPr lang="es-ES" sz="1100" b="0" i="1">
                                    <a:latin typeface="Cambria Math" panose="02040503050406030204" pitchFamily="18" charset="0"/>
                                  </a:rPr>
                                </m:ctrlPr>
                              </m:fPr>
                              <m:num>
                                <m:r>
                                  <a:rPr lang="es-ES" sz="1100" b="0" i="1">
                                    <a:solidFill>
                                      <a:schemeClr val="tx1"/>
                                    </a:solidFill>
                                    <a:effectLst/>
                                    <a:latin typeface="Cambria Math" panose="02040503050406030204" pitchFamily="18" charset="0"/>
                                    <a:ea typeface="+mn-ea"/>
                                    <a:cs typeface="+mn-cs"/>
                                  </a:rPr>
                                  <m:t>𝑁</m:t>
                                </m:r>
                                <m:r>
                                  <a:rPr lang="es-ES" sz="1100" b="0" i="1">
                                    <a:solidFill>
                                      <a:schemeClr val="tx1"/>
                                    </a:solidFill>
                                    <a:effectLst/>
                                    <a:latin typeface="Cambria Math" panose="02040503050406030204" pitchFamily="18" charset="0"/>
                                    <a:ea typeface="+mn-ea"/>
                                    <a:cs typeface="+mn-cs"/>
                                  </a:rPr>
                                  <m:t>ú</m:t>
                                </m:r>
                                <m:r>
                                  <a:rPr lang="es-ES" sz="1100" b="0" i="1">
                                    <a:solidFill>
                                      <a:schemeClr val="tx1"/>
                                    </a:solidFill>
                                    <a:effectLst/>
                                    <a:latin typeface="Cambria Math" panose="02040503050406030204" pitchFamily="18" charset="0"/>
                                    <a:ea typeface="+mn-ea"/>
                                    <a:cs typeface="+mn-cs"/>
                                  </a:rPr>
                                  <m:t>𝑚𝑒𝑟𝑜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h𝑜𝑚𝑏𝑟𝑒𝑠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𝑚𝑎𝑦𝑜𝑟𝑒𝑠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18 </m:t>
                                </m:r>
                                <m:r>
                                  <a:rPr lang="es-ES" sz="1100" b="0" i="1">
                                    <a:solidFill>
                                      <a:schemeClr val="tx1"/>
                                    </a:solidFill>
                                    <a:effectLst/>
                                    <a:latin typeface="Cambria Math" panose="02040503050406030204" pitchFamily="18" charset="0"/>
                                    <a:ea typeface="+mn-ea"/>
                                    <a:cs typeface="+mn-cs"/>
                                  </a:rPr>
                                  <m:t>𝑎</m:t>
                                </m:r>
                                <m:r>
                                  <a:rPr lang="es-ES" sz="1100" b="0" i="1">
                                    <a:solidFill>
                                      <a:schemeClr val="tx1"/>
                                    </a:solidFill>
                                    <a:effectLst/>
                                    <a:latin typeface="Cambria Math" panose="02040503050406030204" pitchFamily="18" charset="0"/>
                                    <a:ea typeface="+mn-ea"/>
                                    <a:cs typeface="+mn-cs"/>
                                  </a:rPr>
                                  <m:t>ñ</m:t>
                                </m:r>
                                <m:r>
                                  <a:rPr lang="es-ES" sz="1100" b="0" i="1">
                                    <a:solidFill>
                                      <a:schemeClr val="tx1"/>
                                    </a:solidFill>
                                    <a:effectLst/>
                                    <a:latin typeface="Cambria Math" panose="02040503050406030204" pitchFamily="18" charset="0"/>
                                    <a:ea typeface="+mn-ea"/>
                                    <a:cs typeface="+mn-cs"/>
                                  </a:rPr>
                                  <m:t>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𝑞𝑢𝑒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𝑟𝑒𝑐𝑖𝑏𝑒𝑛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𝑟𝑒𝑛𝑡𝑎</m:t>
                                </m:r>
                              </m:num>
                              <m:den>
                                <m:r>
                                  <a:rPr lang="es-ES" sz="1100" b="0" i="1">
                                    <a:latin typeface="Cambria Math" panose="02040503050406030204" pitchFamily="18" charset="0"/>
                                  </a:rPr>
                                  <m:t>𝑇𝑜𝑡𝑎𝑙</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m:t>
                                </m:r>
                                <m:r>
                                  <a:rPr lang="es-ES" sz="1100" b="0" i="1">
                                    <a:latin typeface="Cambria Math" panose="02040503050406030204" pitchFamily="18" charset="0"/>
                                  </a:rPr>
                                  <m:t>h𝑜𝑚𝑏𝑟𝑒𝑠</m:t>
                                </m:r>
                                <m:r>
                                  <a:rPr lang="es-ES" sz="1100" b="0" i="1">
                                    <a:latin typeface="Cambria Math" panose="02040503050406030204" pitchFamily="18" charset="0"/>
                                  </a:rPr>
                                  <m:t> </m:t>
                                </m:r>
                                <m:r>
                                  <a:rPr lang="es-ES" sz="1100" b="0" i="1">
                                    <a:latin typeface="Cambria Math" panose="02040503050406030204" pitchFamily="18" charset="0"/>
                                  </a:rPr>
                                  <m:t>𝑚𝑎𝑦𝑜𝑟𝑒𝑠</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18 </m:t>
                                </m:r>
                                <m:r>
                                  <a:rPr lang="es-ES" sz="1100" b="0" i="1">
                                    <a:latin typeface="Cambria Math" panose="02040503050406030204" pitchFamily="18" charset="0"/>
                                  </a:rPr>
                                  <m:t>𝑎</m:t>
                                </m:r>
                                <m:r>
                                  <a:rPr lang="es-ES" sz="1100" b="0" i="1">
                                    <a:latin typeface="Cambria Math" panose="02040503050406030204" pitchFamily="18" charset="0"/>
                                  </a:rPr>
                                  <m:t>ñ</m:t>
                                </m:r>
                                <m:r>
                                  <a:rPr lang="es-ES" sz="1100" b="0" i="1">
                                    <a:latin typeface="Cambria Math" panose="02040503050406030204" pitchFamily="18" charset="0"/>
                                  </a:rPr>
                                  <m:t>𝑜𝑠</m:t>
                                </m:r>
                              </m:den>
                            </m:f>
                          </m:e>
                        </m:box>
                      </m:num>
                      <m:den>
                        <m:r>
                          <a:rPr lang="es-CO" sz="1100" i="1">
                            <a:latin typeface="Cambria Math" panose="02040503050406030204" pitchFamily="18" charset="0"/>
                          </a:rPr>
                          <m:t> </m:t>
                        </m:r>
                        <m:box>
                          <m:boxPr>
                            <m:ctrlPr>
                              <a:rPr lang="es-CO" sz="1100" i="1">
                                <a:latin typeface="Cambria Math" panose="02040503050406030204" pitchFamily="18" charset="0"/>
                              </a:rPr>
                            </m:ctrlPr>
                          </m:boxPr>
                          <m:e>
                            <m:argPr>
                              <m:argSz m:val="-1"/>
                            </m:argPr>
                            <m:f>
                              <m:fPr>
                                <m:ctrlPr>
                                  <a:rPr lang="es-CO" sz="1100" i="1">
                                    <a:latin typeface="Cambria Math" panose="02040503050406030204" pitchFamily="18" charset="0"/>
                                  </a:rPr>
                                </m:ctrlPr>
                              </m:fPr>
                              <m:num>
                                <m:r>
                                  <a:rPr lang="es-ES" sz="1100" b="0" i="1">
                                    <a:solidFill>
                                      <a:schemeClr val="tx1"/>
                                    </a:solidFill>
                                    <a:effectLst/>
                                    <a:latin typeface="Cambria Math" panose="02040503050406030204" pitchFamily="18" charset="0"/>
                                    <a:ea typeface="+mn-ea"/>
                                    <a:cs typeface="+mn-cs"/>
                                  </a:rPr>
                                  <m:t>𝑁</m:t>
                                </m:r>
                                <m:r>
                                  <a:rPr lang="es-ES" sz="1100" b="0" i="1">
                                    <a:solidFill>
                                      <a:schemeClr val="tx1"/>
                                    </a:solidFill>
                                    <a:effectLst/>
                                    <a:latin typeface="Cambria Math" panose="02040503050406030204" pitchFamily="18" charset="0"/>
                                    <a:ea typeface="+mn-ea"/>
                                    <a:cs typeface="+mn-cs"/>
                                  </a:rPr>
                                  <m:t>ú</m:t>
                                </m:r>
                                <m:r>
                                  <a:rPr lang="es-ES" sz="1100" b="0" i="1">
                                    <a:solidFill>
                                      <a:schemeClr val="tx1"/>
                                    </a:solidFill>
                                    <a:effectLst/>
                                    <a:latin typeface="Cambria Math" panose="02040503050406030204" pitchFamily="18" charset="0"/>
                                    <a:ea typeface="+mn-ea"/>
                                    <a:cs typeface="+mn-cs"/>
                                  </a:rPr>
                                  <m:t>𝑚𝑒𝑟𝑜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h𝑜𝑚𝑏𝑟𝑒𝑠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𝑚𝑎𝑦𝑜𝑟𝑒𝑠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18 </m:t>
                                </m:r>
                                <m:r>
                                  <a:rPr lang="es-ES" sz="1100" b="0" i="1">
                                    <a:solidFill>
                                      <a:schemeClr val="tx1"/>
                                    </a:solidFill>
                                    <a:effectLst/>
                                    <a:latin typeface="Cambria Math" panose="02040503050406030204" pitchFamily="18" charset="0"/>
                                    <a:ea typeface="+mn-ea"/>
                                    <a:cs typeface="+mn-cs"/>
                                  </a:rPr>
                                  <m:t>𝑎</m:t>
                                </m:r>
                                <m:r>
                                  <a:rPr lang="es-ES" sz="1100" b="0" i="1">
                                    <a:solidFill>
                                      <a:schemeClr val="tx1"/>
                                    </a:solidFill>
                                    <a:effectLst/>
                                    <a:latin typeface="Cambria Math" panose="02040503050406030204" pitchFamily="18" charset="0"/>
                                    <a:ea typeface="+mn-ea"/>
                                    <a:cs typeface="+mn-cs"/>
                                  </a:rPr>
                                  <m:t>ñ</m:t>
                                </m:r>
                                <m:r>
                                  <a:rPr lang="es-ES" sz="1100" b="0" i="1">
                                    <a:solidFill>
                                      <a:schemeClr val="tx1"/>
                                    </a:solidFill>
                                    <a:effectLst/>
                                    <a:latin typeface="Cambria Math" panose="02040503050406030204" pitchFamily="18" charset="0"/>
                                    <a:ea typeface="+mn-ea"/>
                                    <a:cs typeface="+mn-cs"/>
                                  </a:rPr>
                                  <m:t>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𝑞𝑢𝑒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𝑟𝑒𝑐𝑖𝑏𝑒𝑛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𝑟𝑒𝑛𝑡𝑎</m:t>
                                </m:r>
                              </m:num>
                              <m:den>
                                <m:r>
                                  <a:rPr lang="es-ES" sz="1100" b="0" i="1">
                                    <a:latin typeface="Cambria Math" panose="02040503050406030204" pitchFamily="18" charset="0"/>
                                  </a:rPr>
                                  <m:t>𝑇𝑜𝑡𝑎𝑙</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m:t>
                                </m:r>
                                <m:r>
                                  <a:rPr lang="es-ES" sz="1100" b="0" i="1">
                                    <a:latin typeface="Cambria Math" panose="02040503050406030204" pitchFamily="18" charset="0"/>
                                  </a:rPr>
                                  <m:t>h𝑜𝑚𝑏𝑟𝑒𝑠</m:t>
                                </m:r>
                                <m:r>
                                  <a:rPr lang="es-ES" sz="1100" b="0" i="1">
                                    <a:latin typeface="Cambria Math" panose="02040503050406030204" pitchFamily="18" charset="0"/>
                                  </a:rPr>
                                  <m:t> </m:t>
                                </m:r>
                                <m:r>
                                  <a:rPr lang="es-ES" sz="1100" b="0" i="1">
                                    <a:latin typeface="Cambria Math" panose="02040503050406030204" pitchFamily="18" charset="0"/>
                                  </a:rPr>
                                  <m:t>𝑚𝑎𝑦𝑜𝑟𝑒𝑠</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18 </m:t>
                                </m:r>
                                <m:r>
                                  <a:rPr lang="es-ES" sz="1100" b="0" i="1">
                                    <a:latin typeface="Cambria Math" panose="02040503050406030204" pitchFamily="18" charset="0"/>
                                  </a:rPr>
                                  <m:t>𝑎</m:t>
                                </m:r>
                                <m:r>
                                  <a:rPr lang="es-ES" sz="1100" b="0" i="1">
                                    <a:latin typeface="Cambria Math" panose="02040503050406030204" pitchFamily="18" charset="0"/>
                                  </a:rPr>
                                  <m:t>ñ</m:t>
                                </m:r>
                                <m:r>
                                  <a:rPr lang="es-ES" sz="1100" b="0" i="1">
                                    <a:latin typeface="Cambria Math" panose="02040503050406030204" pitchFamily="18" charset="0"/>
                                  </a:rPr>
                                  <m:t>𝑜𝑠</m:t>
                                </m:r>
                              </m:den>
                            </m:f>
                          </m:e>
                        </m:box>
                      </m:den>
                    </m:f>
                  </m:oMath>
                </m:oMathPara>
              </a14:m>
              <a:endParaRPr lang="es-CO" sz="1100"/>
            </a:p>
          </xdr:txBody>
        </xdr:sp>
      </mc:Choice>
      <mc:Fallback xmlns="">
        <xdr:sp macro="" textlink="">
          <xdr:nvSpPr>
            <xdr:cNvPr id="5" name="CuadroTexto 4">
              <a:extLst>
                <a:ext uri="{FF2B5EF4-FFF2-40B4-BE49-F238E27FC236}">
                  <a16:creationId xmlns:a16="http://schemas.microsoft.com/office/drawing/2014/main" id="{F04CF524-3633-48CF-87E0-955C6D76E93D}"/>
                </a:ext>
              </a:extLst>
            </xdr:cNvPr>
            <xdr:cNvSpPr txBox="1"/>
          </xdr:nvSpPr>
          <xdr:spPr>
            <a:xfrm>
              <a:off x="1968500" y="4754940"/>
              <a:ext cx="11094065" cy="5129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r>
                <a:rPr lang="es-CO" sz="1100" i="0">
                  <a:latin typeface="Cambria Math" panose="02040503050406030204" pitchFamily="18" charset="0"/>
                </a:rPr>
                <a:t>(□(64&amp;(</a:t>
              </a:r>
              <a:r>
                <a:rPr lang="es-CO" sz="1100" i="0">
                  <a:solidFill>
                    <a:schemeClr val="tx1"/>
                  </a:solidFill>
                  <a:effectLst/>
                  <a:latin typeface="Cambria Math" panose="02040503050406030204" pitchFamily="18" charset="0"/>
                  <a:ea typeface="+mn-ea"/>
                  <a:cs typeface="+mn-cs"/>
                </a:rPr>
                <a:t>𝑁ú𝑚𝑒𝑟𝑜 𝑑𝑒 𝑚𝑢𝑗𝑒𝑟𝑒𝑠</a:t>
              </a:r>
              <a:r>
                <a:rPr lang="es-ES" sz="1100" b="0" i="0">
                  <a:solidFill>
                    <a:schemeClr val="tx1"/>
                  </a:solidFill>
                  <a:effectLst/>
                  <a:latin typeface="Cambria Math" panose="02040503050406030204" pitchFamily="18" charset="0"/>
                  <a:ea typeface="+mn-ea"/>
                  <a:cs typeface="+mn-cs"/>
                </a:rPr>
                <a:t> 𝑚𝑎𝑦𝑜𝑟𝑒𝑠 𝑑𝑒 18 𝑎ñ𝑜𝑠 𝑞𝑢𝑒 𝑟𝑒𝑐𝑖𝑏𝑒𝑛 𝑟𝑒𝑛𝑡𝑎</a:t>
              </a:r>
              <a:r>
                <a:rPr lang="es-CO" sz="1100" b="0" i="0">
                  <a:solidFill>
                    <a:schemeClr val="tx1"/>
                  </a:solidFill>
                  <a:effectLst/>
                  <a:latin typeface="Cambria Math" panose="02040503050406030204" pitchFamily="18" charset="0"/>
                  <a:ea typeface="+mn-ea"/>
                  <a:cs typeface="+mn-cs"/>
                </a:rPr>
                <a:t>)/(</a:t>
              </a:r>
              <a:r>
                <a:rPr lang="es-ES" sz="1100" b="0" i="0">
                  <a:latin typeface="Cambria Math" panose="02040503050406030204" pitchFamily="18" charset="0"/>
                </a:rPr>
                <a:t>𝑇𝑜𝑡𝑎𝑙 𝑑𝑒 𝑚𝑢𝑗𝑒𝑟𝑒𝑠 𝑚𝑎𝑦𝑜𝑟𝑒𝑠 𝑑𝑒 18 𝑎ñ𝑜𝑠</a:t>
              </a:r>
              <a:r>
                <a:rPr lang="es-CO" sz="1100" b="0" i="0">
                  <a:latin typeface="Cambria Math" panose="02040503050406030204" pitchFamily="18" charset="0"/>
                </a:rPr>
                <a:t>)</a:t>
              </a:r>
              <a:r>
                <a:rPr lang="es-ES" sz="1100" b="0" i="0">
                  <a:latin typeface="Cambria Math" panose="02040503050406030204" pitchFamily="18" charset="0"/>
                </a:rPr>
                <a:t>)−  □(64&amp;(</a:t>
              </a:r>
              <a:r>
                <a:rPr lang="es-ES" sz="1100" b="0" i="0">
                  <a:solidFill>
                    <a:schemeClr val="tx1"/>
                  </a:solidFill>
                  <a:effectLst/>
                  <a:latin typeface="Cambria Math" panose="02040503050406030204" pitchFamily="18" charset="0"/>
                  <a:ea typeface="+mn-ea"/>
                  <a:cs typeface="+mn-cs"/>
                </a:rPr>
                <a:t>𝑁ú𝑚𝑒𝑟𝑜 𝑑𝑒 ℎ𝑜𝑚𝑏𝑟𝑒𝑠 𝑚𝑎𝑦𝑜𝑟𝑒𝑠 𝑑𝑒 18 𝑎ñ𝑜𝑠 𝑞𝑢𝑒 𝑟𝑒𝑐𝑖𝑏𝑒𝑛 𝑟𝑒𝑛𝑡𝑎)/(</a:t>
              </a:r>
              <a:r>
                <a:rPr lang="es-ES" sz="1100" b="0" i="0">
                  <a:latin typeface="Cambria Math" panose="02040503050406030204" pitchFamily="18" charset="0"/>
                </a:rPr>
                <a:t>𝑇𝑜𝑡𝑎𝑙 𝑑𝑒 ℎ𝑜𝑚𝑏𝑟𝑒𝑠 𝑚𝑎𝑦𝑜𝑟𝑒𝑠 𝑑𝑒 18 𝑎ñ𝑜𝑠))</a:t>
              </a:r>
              <a:r>
                <a:rPr lang="es-CO" sz="1100" b="0" i="0">
                  <a:latin typeface="Cambria Math" panose="02040503050406030204" pitchFamily="18" charset="0"/>
                </a:rPr>
                <a:t>)/(</a:t>
              </a:r>
              <a:r>
                <a:rPr lang="es-CO" sz="1100" i="0">
                  <a:latin typeface="Cambria Math" panose="02040503050406030204" pitchFamily="18" charset="0"/>
                </a:rPr>
                <a:t> □(64&amp;(</a:t>
              </a:r>
              <a:r>
                <a:rPr lang="es-ES" sz="1100" b="0" i="0">
                  <a:solidFill>
                    <a:schemeClr val="tx1"/>
                  </a:solidFill>
                  <a:effectLst/>
                  <a:latin typeface="Cambria Math" panose="02040503050406030204" pitchFamily="18" charset="0"/>
                  <a:ea typeface="+mn-ea"/>
                  <a:cs typeface="+mn-cs"/>
                </a:rPr>
                <a:t>𝑁ú𝑚𝑒𝑟𝑜 𝑑𝑒 ℎ𝑜𝑚𝑏𝑟𝑒𝑠 𝑚𝑎𝑦𝑜𝑟𝑒𝑠 𝑑𝑒 18 𝑎ñ𝑜𝑠 𝑞𝑢𝑒 𝑟𝑒𝑐𝑖𝑏𝑒𝑛 𝑟𝑒𝑛𝑡𝑎</a:t>
              </a:r>
              <a:r>
                <a:rPr lang="es-CO" sz="1100" b="0" i="0">
                  <a:solidFill>
                    <a:schemeClr val="tx1"/>
                  </a:solidFill>
                  <a:effectLst/>
                  <a:latin typeface="Cambria Math" panose="02040503050406030204" pitchFamily="18" charset="0"/>
                  <a:ea typeface="+mn-ea"/>
                  <a:cs typeface="+mn-cs"/>
                </a:rPr>
                <a:t>)/(</a:t>
              </a:r>
              <a:r>
                <a:rPr lang="es-ES" sz="1100" b="0" i="0">
                  <a:latin typeface="Cambria Math" panose="02040503050406030204" pitchFamily="18" charset="0"/>
                </a:rPr>
                <a:t>𝑇𝑜𝑡𝑎𝑙 𝑑𝑒 ℎ𝑜𝑚𝑏𝑟𝑒𝑠 𝑚𝑎𝑦𝑜𝑟𝑒𝑠 𝑑𝑒 18 𝑎ñ𝑜𝑠</a:t>
              </a:r>
              <a:r>
                <a:rPr lang="es-CO" sz="1100" b="0" i="0">
                  <a:latin typeface="Cambria Math" panose="02040503050406030204" pitchFamily="18" charset="0"/>
                </a:rPr>
                <a:t>)</a:t>
              </a:r>
              <a:r>
                <a:rPr lang="es-ES" sz="1100" b="0" i="0">
                  <a:latin typeface="Cambria Math" panose="02040503050406030204" pitchFamily="18" charset="0"/>
                </a:rPr>
                <a:t>)</a:t>
              </a:r>
              <a:r>
                <a:rPr lang="es-CO" sz="1100" b="0" i="0">
                  <a:latin typeface="Cambria Math" panose="02040503050406030204" pitchFamily="18" charset="0"/>
                </a:rPr>
                <a:t>)</a:t>
              </a:r>
              <a:endParaRPr lang="es-CO" sz="1100"/>
            </a:p>
          </xdr:txBody>
        </xdr:sp>
      </mc:Fallback>
    </mc:AlternateContent>
    <xdr:clientData/>
  </xdr:oneCellAnchor>
  <xdr:twoCellAnchor editAs="oneCell">
    <xdr:from>
      <xdr:col>0</xdr:col>
      <xdr:colOff>0</xdr:colOff>
      <xdr:row>64</xdr:row>
      <xdr:rowOff>32658</xdr:rowOff>
    </xdr:from>
    <xdr:to>
      <xdr:col>13</xdr:col>
      <xdr:colOff>0</xdr:colOff>
      <xdr:row>71</xdr:row>
      <xdr:rowOff>28708</xdr:rowOff>
    </xdr:to>
    <xdr:pic>
      <xdr:nvPicPr>
        <xdr:cNvPr id="4" name="Imagen 3">
          <a:extLst>
            <a:ext uri="{FF2B5EF4-FFF2-40B4-BE49-F238E27FC236}">
              <a16:creationId xmlns:a16="http://schemas.microsoft.com/office/drawing/2014/main" id="{3EF7B182-955C-42E0-98D2-2C3905BD0494}"/>
            </a:ext>
          </a:extLst>
        </xdr:cNvPr>
        <xdr:cNvPicPr>
          <a:picLocks noChangeAspect="1"/>
        </xdr:cNvPicPr>
      </xdr:nvPicPr>
      <xdr:blipFill rotWithShape="1">
        <a:blip xmlns:r="http://schemas.openxmlformats.org/officeDocument/2006/relationships" r:embed="rId1"/>
        <a:srcRect r="1627"/>
        <a:stretch/>
      </xdr:blipFill>
      <xdr:spPr>
        <a:xfrm>
          <a:off x="0" y="13520058"/>
          <a:ext cx="13748657" cy="12152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9D3FFE13-E066-4A76-8AD2-D5625C6C722E}"/>
            </a:ext>
          </a:extLst>
        </xdr:cNvPr>
        <xdr:cNvGrpSpPr/>
      </xdr:nvGrpSpPr>
      <xdr:grpSpPr>
        <a:xfrm>
          <a:off x="0" y="0"/>
          <a:ext cx="13515295" cy="2517321"/>
          <a:chOff x="0" y="0"/>
          <a:chExt cx="12845143" cy="2517321"/>
        </a:xfrm>
      </xdr:grpSpPr>
      <xdr:pic>
        <xdr:nvPicPr>
          <xdr:cNvPr id="6" name="Imagen 5">
            <a:extLst>
              <a:ext uri="{FF2B5EF4-FFF2-40B4-BE49-F238E27FC236}">
                <a16:creationId xmlns:a16="http://schemas.microsoft.com/office/drawing/2014/main" id="{CD0552AB-E9FE-D5CF-CAD4-3575B28F190C}"/>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FAC386BF-AC33-E8C4-F6F1-ABA9C936A895}"/>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2.xml><?xml version="1.0" encoding="utf-8"?>
<xdr:wsDr xmlns:xdr="http://schemas.openxmlformats.org/drawingml/2006/spreadsheetDrawing" xmlns:a="http://schemas.openxmlformats.org/drawingml/2006/main">
  <xdr:oneCellAnchor>
    <xdr:from>
      <xdr:col>1</xdr:col>
      <xdr:colOff>705449</xdr:colOff>
      <xdr:row>18</xdr:row>
      <xdr:rowOff>59503</xdr:rowOff>
    </xdr:from>
    <xdr:ext cx="11094065" cy="512904"/>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A473CE46-86DD-429A-8839-B9575ED91702}"/>
                </a:ext>
              </a:extLst>
            </xdr:cNvPr>
            <xdr:cNvSpPr txBox="1"/>
          </xdr:nvSpPr>
          <xdr:spPr>
            <a:xfrm>
              <a:off x="1968192" y="4762132"/>
              <a:ext cx="11094065" cy="5129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14:m>
                <m:oMathPara xmlns:m="http://schemas.openxmlformats.org/officeDocument/2006/math">
                  <m:oMathParaPr>
                    <m:jc m:val="centerGroup"/>
                  </m:oMathParaPr>
                  <m:oMath xmlns:m="http://schemas.openxmlformats.org/officeDocument/2006/math">
                    <m:f>
                      <m:fPr>
                        <m:ctrlPr>
                          <a:rPr lang="es-CO" sz="1100" i="1">
                            <a:latin typeface="Cambria Math" panose="02040503050406030204" pitchFamily="18" charset="0"/>
                          </a:rPr>
                        </m:ctrlPr>
                      </m:fPr>
                      <m:num>
                        <m:box>
                          <m:boxPr>
                            <m:ctrlPr>
                              <a:rPr lang="es-CO" sz="1100" i="1">
                                <a:latin typeface="Cambria Math" panose="02040503050406030204" pitchFamily="18" charset="0"/>
                              </a:rPr>
                            </m:ctrlPr>
                          </m:boxPr>
                          <m:e>
                            <m:argPr>
                              <m:argSz m:val="-1"/>
                            </m:argPr>
                            <m:f>
                              <m:fPr>
                                <m:ctrlPr>
                                  <a:rPr lang="es-CO" sz="1100" i="1">
                                    <a:latin typeface="Cambria Math" panose="02040503050406030204" pitchFamily="18" charset="0"/>
                                  </a:rPr>
                                </m:ctrlPr>
                              </m:fPr>
                              <m:num>
                                <m:r>
                                  <a:rPr lang="es-CO" sz="1100" i="1">
                                    <a:solidFill>
                                      <a:schemeClr val="tx1"/>
                                    </a:solidFill>
                                    <a:effectLst/>
                                    <a:latin typeface="Cambria Math" panose="02040503050406030204" pitchFamily="18" charset="0"/>
                                    <a:ea typeface="+mn-ea"/>
                                    <a:cs typeface="+mn-cs"/>
                                  </a:rPr>
                                  <m:t>𝑁</m:t>
                                </m:r>
                                <m:r>
                                  <a:rPr lang="es-CO" sz="1100" i="1">
                                    <a:solidFill>
                                      <a:schemeClr val="tx1"/>
                                    </a:solidFill>
                                    <a:effectLst/>
                                    <a:latin typeface="Cambria Math" panose="02040503050406030204" pitchFamily="18" charset="0"/>
                                    <a:ea typeface="+mn-ea"/>
                                    <a:cs typeface="+mn-cs"/>
                                  </a:rPr>
                                  <m:t>ú</m:t>
                                </m:r>
                                <m:r>
                                  <a:rPr lang="es-CO" sz="1100" i="1">
                                    <a:solidFill>
                                      <a:schemeClr val="tx1"/>
                                    </a:solidFill>
                                    <a:effectLst/>
                                    <a:latin typeface="Cambria Math" panose="02040503050406030204" pitchFamily="18" charset="0"/>
                                    <a:ea typeface="+mn-ea"/>
                                    <a:cs typeface="+mn-cs"/>
                                  </a:rPr>
                                  <m:t>𝑚𝑒𝑟𝑜</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𝑑𝑒</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𝑚𝑢𝑗𝑒𝑟𝑒𝑠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𝑚𝑎𝑦𝑜𝑟𝑒𝑠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18 </m:t>
                                </m:r>
                                <m:r>
                                  <a:rPr lang="es-ES" sz="1100" b="0" i="1">
                                    <a:solidFill>
                                      <a:schemeClr val="tx1"/>
                                    </a:solidFill>
                                    <a:effectLst/>
                                    <a:latin typeface="Cambria Math" panose="02040503050406030204" pitchFamily="18" charset="0"/>
                                    <a:ea typeface="+mn-ea"/>
                                    <a:cs typeface="+mn-cs"/>
                                  </a:rPr>
                                  <m:t>𝑎</m:t>
                                </m:r>
                                <m:r>
                                  <a:rPr lang="es-ES" sz="1100" b="0" i="1">
                                    <a:solidFill>
                                      <a:schemeClr val="tx1"/>
                                    </a:solidFill>
                                    <a:effectLst/>
                                    <a:latin typeface="Cambria Math" panose="02040503050406030204" pitchFamily="18" charset="0"/>
                                    <a:ea typeface="+mn-ea"/>
                                    <a:cs typeface="+mn-cs"/>
                                  </a:rPr>
                                  <m:t>ñ</m:t>
                                </m:r>
                                <m:r>
                                  <a:rPr lang="es-ES" sz="1100" b="0" i="1">
                                    <a:solidFill>
                                      <a:schemeClr val="tx1"/>
                                    </a:solidFill>
                                    <a:effectLst/>
                                    <a:latin typeface="Cambria Math" panose="02040503050406030204" pitchFamily="18" charset="0"/>
                                    <a:ea typeface="+mn-ea"/>
                                    <a:cs typeface="+mn-cs"/>
                                  </a:rPr>
                                  <m:t>𝑜𝑠</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𝑏𝑒𝑛𝑒𝑓𝑖𝑐𝑖𝑎𝑟𝑖𝑎𝑠</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𝑑𝑒</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𝑡𝑟𝑎𝑛𝑠𝑓𝑒𝑟𝑒𝑛𝑐𝑖𝑎𝑠</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𝑐𝑜𝑛𝑑𝑖𝑐𝑖𝑜𝑛𝑎𝑑𝑎𝑠</m:t>
                                </m:r>
                              </m:num>
                              <m:den>
                                <m:r>
                                  <a:rPr lang="es-ES" sz="1100" b="0" i="1">
                                    <a:latin typeface="Cambria Math" panose="02040503050406030204" pitchFamily="18" charset="0"/>
                                  </a:rPr>
                                  <m:t>𝑇𝑜𝑡𝑎𝑙</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m:t>
                                </m:r>
                                <m:r>
                                  <a:rPr lang="es-ES" sz="1100" b="0" i="1">
                                    <a:latin typeface="Cambria Math" panose="02040503050406030204" pitchFamily="18" charset="0"/>
                                  </a:rPr>
                                  <m:t>𝑚𝑢𝑗𝑒𝑟𝑒𝑠</m:t>
                                </m:r>
                                <m:r>
                                  <a:rPr lang="es-ES" sz="1100" b="0" i="1">
                                    <a:latin typeface="Cambria Math" panose="02040503050406030204" pitchFamily="18" charset="0"/>
                                  </a:rPr>
                                  <m:t> </m:t>
                                </m:r>
                                <m:r>
                                  <a:rPr lang="es-ES" sz="1100" b="0" i="1">
                                    <a:latin typeface="Cambria Math" panose="02040503050406030204" pitchFamily="18" charset="0"/>
                                  </a:rPr>
                                  <m:t>𝑚𝑎𝑦𝑜𝑟𝑒𝑠</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18 </m:t>
                                </m:r>
                                <m:r>
                                  <a:rPr lang="es-ES" sz="1100" b="0" i="1">
                                    <a:latin typeface="Cambria Math" panose="02040503050406030204" pitchFamily="18" charset="0"/>
                                  </a:rPr>
                                  <m:t>𝑎</m:t>
                                </m:r>
                                <m:r>
                                  <a:rPr lang="es-ES" sz="1100" b="0" i="1">
                                    <a:latin typeface="Cambria Math" panose="02040503050406030204" pitchFamily="18" charset="0"/>
                                  </a:rPr>
                                  <m:t>ñ</m:t>
                                </m:r>
                                <m:r>
                                  <a:rPr lang="es-ES" sz="1100" b="0" i="1">
                                    <a:latin typeface="Cambria Math" panose="02040503050406030204" pitchFamily="18" charset="0"/>
                                  </a:rPr>
                                  <m:t>𝑜𝑠</m:t>
                                </m:r>
                              </m:den>
                            </m:f>
                          </m:e>
                        </m:box>
                        <m:r>
                          <a:rPr lang="es-ES" sz="1100" b="0" i="1">
                            <a:latin typeface="Cambria Math" panose="02040503050406030204" pitchFamily="18" charset="0"/>
                          </a:rPr>
                          <m:t>−  </m:t>
                        </m:r>
                        <m:box>
                          <m:boxPr>
                            <m:ctrlPr>
                              <a:rPr lang="es-ES" sz="1100" b="0" i="1">
                                <a:latin typeface="Cambria Math" panose="02040503050406030204" pitchFamily="18" charset="0"/>
                              </a:rPr>
                            </m:ctrlPr>
                          </m:boxPr>
                          <m:e>
                            <m:argPr>
                              <m:argSz m:val="-1"/>
                            </m:argPr>
                            <m:f>
                              <m:fPr>
                                <m:ctrlPr>
                                  <a:rPr lang="es-ES" sz="1100" b="0" i="1">
                                    <a:latin typeface="Cambria Math" panose="02040503050406030204" pitchFamily="18" charset="0"/>
                                  </a:rPr>
                                </m:ctrlPr>
                              </m:fPr>
                              <m:num>
                                <m:r>
                                  <a:rPr lang="es-ES" sz="1100" b="0" i="1">
                                    <a:solidFill>
                                      <a:schemeClr val="tx1"/>
                                    </a:solidFill>
                                    <a:effectLst/>
                                    <a:latin typeface="Cambria Math" panose="02040503050406030204" pitchFamily="18" charset="0"/>
                                    <a:ea typeface="+mn-ea"/>
                                    <a:cs typeface="+mn-cs"/>
                                  </a:rPr>
                                  <m:t>𝑁</m:t>
                                </m:r>
                                <m:r>
                                  <a:rPr lang="es-ES" sz="1100" b="0" i="1">
                                    <a:solidFill>
                                      <a:schemeClr val="tx1"/>
                                    </a:solidFill>
                                    <a:effectLst/>
                                    <a:latin typeface="Cambria Math" panose="02040503050406030204" pitchFamily="18" charset="0"/>
                                    <a:ea typeface="+mn-ea"/>
                                    <a:cs typeface="+mn-cs"/>
                                  </a:rPr>
                                  <m:t>ú</m:t>
                                </m:r>
                                <m:r>
                                  <a:rPr lang="es-ES" sz="1100" b="0" i="1">
                                    <a:solidFill>
                                      <a:schemeClr val="tx1"/>
                                    </a:solidFill>
                                    <a:effectLst/>
                                    <a:latin typeface="Cambria Math" panose="02040503050406030204" pitchFamily="18" charset="0"/>
                                    <a:ea typeface="+mn-ea"/>
                                    <a:cs typeface="+mn-cs"/>
                                  </a:rPr>
                                  <m:t>𝑚𝑒𝑟𝑜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h𝑜𝑚𝑏𝑟𝑒𝑠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𝑚𝑎𝑦𝑜𝑟𝑒𝑠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18 </m:t>
                                </m:r>
                                <m:r>
                                  <a:rPr lang="es-ES" sz="1100" b="0" i="1">
                                    <a:solidFill>
                                      <a:schemeClr val="tx1"/>
                                    </a:solidFill>
                                    <a:effectLst/>
                                    <a:latin typeface="Cambria Math" panose="02040503050406030204" pitchFamily="18" charset="0"/>
                                    <a:ea typeface="+mn-ea"/>
                                    <a:cs typeface="+mn-cs"/>
                                  </a:rPr>
                                  <m:t>𝑎</m:t>
                                </m:r>
                                <m:r>
                                  <a:rPr lang="es-ES" sz="1100" b="0" i="1">
                                    <a:solidFill>
                                      <a:schemeClr val="tx1"/>
                                    </a:solidFill>
                                    <a:effectLst/>
                                    <a:latin typeface="Cambria Math" panose="02040503050406030204" pitchFamily="18" charset="0"/>
                                    <a:ea typeface="+mn-ea"/>
                                    <a:cs typeface="+mn-cs"/>
                                  </a:rPr>
                                  <m:t>ñ</m:t>
                                </m:r>
                                <m:r>
                                  <a:rPr lang="es-ES" sz="1100" b="0" i="1">
                                    <a:solidFill>
                                      <a:schemeClr val="tx1"/>
                                    </a:solidFill>
                                    <a:effectLst/>
                                    <a:latin typeface="Cambria Math" panose="02040503050406030204" pitchFamily="18" charset="0"/>
                                    <a:ea typeface="+mn-ea"/>
                                    <a:cs typeface="+mn-cs"/>
                                  </a:rPr>
                                  <m:t>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𝑏𝑒𝑛𝑒𝑓𝑖𝑐𝑖𝑎𝑟𝑖𝑜𝑠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𝑡𝑟𝑎𝑛𝑠𝑓𝑒𝑟𝑒𝑛𝑐𝑖𝑎𝑠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𝑐𝑜𝑛𝑑𝑖𝑐𝑖𝑜𝑛𝑎𝑑𝑎𝑠</m:t>
                                </m:r>
                              </m:num>
                              <m:den>
                                <m:r>
                                  <a:rPr lang="es-ES" sz="1100" b="0" i="1">
                                    <a:latin typeface="Cambria Math" panose="02040503050406030204" pitchFamily="18" charset="0"/>
                                  </a:rPr>
                                  <m:t>𝑇𝑜𝑡𝑎𝑙</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m:t>
                                </m:r>
                                <m:r>
                                  <a:rPr lang="es-ES" sz="1100" b="0" i="1">
                                    <a:latin typeface="Cambria Math" panose="02040503050406030204" pitchFamily="18" charset="0"/>
                                  </a:rPr>
                                  <m:t>h𝑜𝑚𝑏𝑟𝑒𝑠</m:t>
                                </m:r>
                                <m:r>
                                  <a:rPr lang="es-ES" sz="1100" b="0" i="1">
                                    <a:latin typeface="Cambria Math" panose="02040503050406030204" pitchFamily="18" charset="0"/>
                                  </a:rPr>
                                  <m:t> </m:t>
                                </m:r>
                                <m:r>
                                  <a:rPr lang="es-ES" sz="1100" b="0" i="1">
                                    <a:latin typeface="Cambria Math" panose="02040503050406030204" pitchFamily="18" charset="0"/>
                                  </a:rPr>
                                  <m:t>𝑚𝑎𝑦𝑜𝑟𝑒𝑠</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18 </m:t>
                                </m:r>
                                <m:r>
                                  <a:rPr lang="es-ES" sz="1100" b="0" i="1">
                                    <a:latin typeface="Cambria Math" panose="02040503050406030204" pitchFamily="18" charset="0"/>
                                  </a:rPr>
                                  <m:t>𝑎</m:t>
                                </m:r>
                                <m:r>
                                  <a:rPr lang="es-ES" sz="1100" b="0" i="1">
                                    <a:latin typeface="Cambria Math" panose="02040503050406030204" pitchFamily="18" charset="0"/>
                                  </a:rPr>
                                  <m:t>ñ</m:t>
                                </m:r>
                                <m:r>
                                  <a:rPr lang="es-ES" sz="1100" b="0" i="1">
                                    <a:latin typeface="Cambria Math" panose="02040503050406030204" pitchFamily="18" charset="0"/>
                                  </a:rPr>
                                  <m:t>𝑜𝑠</m:t>
                                </m:r>
                              </m:den>
                            </m:f>
                          </m:e>
                        </m:box>
                      </m:num>
                      <m:den>
                        <m:r>
                          <a:rPr lang="es-CO" sz="1100" i="1">
                            <a:latin typeface="Cambria Math" panose="02040503050406030204" pitchFamily="18" charset="0"/>
                          </a:rPr>
                          <m:t> </m:t>
                        </m:r>
                        <m:box>
                          <m:boxPr>
                            <m:ctrlPr>
                              <a:rPr lang="es-CO" sz="1100" i="1">
                                <a:latin typeface="Cambria Math" panose="02040503050406030204" pitchFamily="18" charset="0"/>
                              </a:rPr>
                            </m:ctrlPr>
                          </m:boxPr>
                          <m:e>
                            <m:argPr>
                              <m:argSz m:val="-1"/>
                            </m:argPr>
                            <m:f>
                              <m:fPr>
                                <m:ctrlPr>
                                  <a:rPr lang="es-CO" sz="1100" i="1">
                                    <a:latin typeface="Cambria Math" panose="02040503050406030204" pitchFamily="18" charset="0"/>
                                  </a:rPr>
                                </m:ctrlPr>
                              </m:fPr>
                              <m:num>
                                <m:r>
                                  <a:rPr lang="es-ES" sz="1100" b="0" i="1">
                                    <a:solidFill>
                                      <a:schemeClr val="tx1"/>
                                    </a:solidFill>
                                    <a:effectLst/>
                                    <a:latin typeface="Cambria Math" panose="02040503050406030204" pitchFamily="18" charset="0"/>
                                    <a:ea typeface="+mn-ea"/>
                                    <a:cs typeface="+mn-cs"/>
                                  </a:rPr>
                                  <m:t>𝑁</m:t>
                                </m:r>
                                <m:r>
                                  <a:rPr lang="es-ES" sz="1100" b="0" i="1">
                                    <a:solidFill>
                                      <a:schemeClr val="tx1"/>
                                    </a:solidFill>
                                    <a:effectLst/>
                                    <a:latin typeface="Cambria Math" panose="02040503050406030204" pitchFamily="18" charset="0"/>
                                    <a:ea typeface="+mn-ea"/>
                                    <a:cs typeface="+mn-cs"/>
                                  </a:rPr>
                                  <m:t>ú</m:t>
                                </m:r>
                                <m:r>
                                  <a:rPr lang="es-ES" sz="1100" b="0" i="1">
                                    <a:solidFill>
                                      <a:schemeClr val="tx1"/>
                                    </a:solidFill>
                                    <a:effectLst/>
                                    <a:latin typeface="Cambria Math" panose="02040503050406030204" pitchFamily="18" charset="0"/>
                                    <a:ea typeface="+mn-ea"/>
                                    <a:cs typeface="+mn-cs"/>
                                  </a:rPr>
                                  <m:t>𝑚𝑒𝑟𝑜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h𝑜𝑚𝑏𝑟𝑒𝑠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𝑚𝑎𝑦𝑜𝑟𝑒𝑠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18 </m:t>
                                </m:r>
                                <m:r>
                                  <a:rPr lang="es-ES" sz="1100" b="0" i="1">
                                    <a:solidFill>
                                      <a:schemeClr val="tx1"/>
                                    </a:solidFill>
                                    <a:effectLst/>
                                    <a:latin typeface="Cambria Math" panose="02040503050406030204" pitchFamily="18" charset="0"/>
                                    <a:ea typeface="+mn-ea"/>
                                    <a:cs typeface="+mn-cs"/>
                                  </a:rPr>
                                  <m:t>𝑎</m:t>
                                </m:r>
                                <m:r>
                                  <a:rPr lang="es-ES" sz="1100" b="0" i="1">
                                    <a:solidFill>
                                      <a:schemeClr val="tx1"/>
                                    </a:solidFill>
                                    <a:effectLst/>
                                    <a:latin typeface="Cambria Math" panose="02040503050406030204" pitchFamily="18" charset="0"/>
                                    <a:ea typeface="+mn-ea"/>
                                    <a:cs typeface="+mn-cs"/>
                                  </a:rPr>
                                  <m:t>ñ</m:t>
                                </m:r>
                                <m:r>
                                  <a:rPr lang="es-ES" sz="1100" b="0" i="1">
                                    <a:solidFill>
                                      <a:schemeClr val="tx1"/>
                                    </a:solidFill>
                                    <a:effectLst/>
                                    <a:latin typeface="Cambria Math" panose="02040503050406030204" pitchFamily="18" charset="0"/>
                                    <a:ea typeface="+mn-ea"/>
                                    <a:cs typeface="+mn-cs"/>
                                  </a:rPr>
                                  <m:t>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𝑏𝑒𝑛𝑒𝑓𝑖𝑐𝑖𝑎𝑟𝑖𝑜𝑠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𝑡𝑟𝑎𝑛𝑠𝑓𝑒𝑟𝑒𝑛𝑐𝑖𝑎𝑠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𝑐𝑜𝑛𝑑𝑖𝑐𝑖𝑜𝑛𝑎𝑑𝑎𝑠</m:t>
                                </m:r>
                              </m:num>
                              <m:den>
                                <m:r>
                                  <a:rPr lang="es-ES" sz="1100" b="0" i="1">
                                    <a:latin typeface="Cambria Math" panose="02040503050406030204" pitchFamily="18" charset="0"/>
                                  </a:rPr>
                                  <m:t>𝑇𝑜𝑡𝑎𝑙</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m:t>
                                </m:r>
                                <m:r>
                                  <a:rPr lang="es-ES" sz="1100" b="0" i="1">
                                    <a:latin typeface="Cambria Math" panose="02040503050406030204" pitchFamily="18" charset="0"/>
                                  </a:rPr>
                                  <m:t>h𝑜𝑚𝑏𝑟𝑒𝑠</m:t>
                                </m:r>
                                <m:r>
                                  <a:rPr lang="es-ES" sz="1100" b="0" i="1">
                                    <a:latin typeface="Cambria Math" panose="02040503050406030204" pitchFamily="18" charset="0"/>
                                  </a:rPr>
                                  <m:t> </m:t>
                                </m:r>
                                <m:r>
                                  <a:rPr lang="es-ES" sz="1100" b="0" i="1">
                                    <a:latin typeface="Cambria Math" panose="02040503050406030204" pitchFamily="18" charset="0"/>
                                  </a:rPr>
                                  <m:t>𝑚𝑎𝑦𝑜𝑟𝑒𝑠</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18 </m:t>
                                </m:r>
                                <m:r>
                                  <a:rPr lang="es-ES" sz="1100" b="0" i="1">
                                    <a:latin typeface="Cambria Math" panose="02040503050406030204" pitchFamily="18" charset="0"/>
                                  </a:rPr>
                                  <m:t>𝑎</m:t>
                                </m:r>
                                <m:r>
                                  <a:rPr lang="es-ES" sz="1100" b="0" i="1">
                                    <a:latin typeface="Cambria Math" panose="02040503050406030204" pitchFamily="18" charset="0"/>
                                  </a:rPr>
                                  <m:t>ñ</m:t>
                                </m:r>
                                <m:r>
                                  <a:rPr lang="es-ES" sz="1100" b="0" i="1">
                                    <a:latin typeface="Cambria Math" panose="02040503050406030204" pitchFamily="18" charset="0"/>
                                  </a:rPr>
                                  <m:t>𝑜𝑠</m:t>
                                </m:r>
                              </m:den>
                            </m:f>
                          </m:e>
                        </m:box>
                      </m:den>
                    </m:f>
                  </m:oMath>
                </m:oMathPara>
              </a14:m>
              <a:endParaRPr lang="es-CO" sz="1100"/>
            </a:p>
          </xdr:txBody>
        </xdr:sp>
      </mc:Choice>
      <mc:Fallback xmlns="">
        <xdr:sp macro="" textlink="">
          <xdr:nvSpPr>
            <xdr:cNvPr id="2" name="CuadroTexto 1">
              <a:extLst>
                <a:ext uri="{FF2B5EF4-FFF2-40B4-BE49-F238E27FC236}">
                  <a16:creationId xmlns:a16="http://schemas.microsoft.com/office/drawing/2014/main" id="{A473CE46-86DD-429A-8839-B9575ED91702}"/>
                </a:ext>
              </a:extLst>
            </xdr:cNvPr>
            <xdr:cNvSpPr txBox="1"/>
          </xdr:nvSpPr>
          <xdr:spPr>
            <a:xfrm>
              <a:off x="1968192" y="4762132"/>
              <a:ext cx="11094065" cy="5129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r>
                <a:rPr lang="es-CO" sz="1100" i="0">
                  <a:latin typeface="Cambria Math" panose="02040503050406030204" pitchFamily="18" charset="0"/>
                </a:rPr>
                <a:t>(□(64&amp;(</a:t>
              </a:r>
              <a:r>
                <a:rPr lang="es-CO" sz="1100" i="0">
                  <a:solidFill>
                    <a:schemeClr val="tx1"/>
                  </a:solidFill>
                  <a:effectLst/>
                  <a:latin typeface="Cambria Math" panose="02040503050406030204" pitchFamily="18" charset="0"/>
                  <a:ea typeface="+mn-ea"/>
                  <a:cs typeface="+mn-cs"/>
                </a:rPr>
                <a:t>𝑁ú𝑚𝑒𝑟𝑜 𝑑𝑒 𝑚𝑢𝑗𝑒𝑟𝑒𝑠</a:t>
              </a:r>
              <a:r>
                <a:rPr lang="es-ES" sz="1100" b="0" i="0">
                  <a:solidFill>
                    <a:schemeClr val="tx1"/>
                  </a:solidFill>
                  <a:effectLst/>
                  <a:latin typeface="Cambria Math" panose="02040503050406030204" pitchFamily="18" charset="0"/>
                  <a:ea typeface="+mn-ea"/>
                  <a:cs typeface="+mn-cs"/>
                </a:rPr>
                <a:t> 𝑚𝑎𝑦𝑜𝑟𝑒𝑠 𝑑𝑒 18 𝑎ñ𝑜𝑠</a:t>
              </a:r>
              <a:r>
                <a:rPr lang="es-CO" sz="1100" i="0">
                  <a:solidFill>
                    <a:schemeClr val="tx1"/>
                  </a:solidFill>
                  <a:effectLst/>
                  <a:latin typeface="Cambria Math" panose="02040503050406030204" pitchFamily="18" charset="0"/>
                  <a:ea typeface="+mn-ea"/>
                  <a:cs typeface="+mn-cs"/>
                </a:rPr>
                <a:t> 𝑏𝑒𝑛𝑒𝑓𝑖𝑐𝑖𝑎𝑟𝑖𝑎𝑠 𝑑𝑒 𝑡𝑟𝑎𝑛𝑠𝑓𝑒𝑟𝑒𝑛𝑐𝑖𝑎𝑠 𝑐𝑜𝑛𝑑𝑖𝑐𝑖𝑜𝑛𝑎𝑑𝑎𝑠)/(</a:t>
              </a:r>
              <a:r>
                <a:rPr lang="es-ES" sz="1100" b="0" i="0">
                  <a:latin typeface="Cambria Math" panose="02040503050406030204" pitchFamily="18" charset="0"/>
                </a:rPr>
                <a:t>𝑇𝑜𝑡𝑎𝑙 𝑑𝑒 𝑚𝑢𝑗𝑒𝑟𝑒𝑠 𝑚𝑎𝑦𝑜𝑟𝑒𝑠 𝑑𝑒 18 𝑎ñ𝑜𝑠</a:t>
              </a:r>
              <a:r>
                <a:rPr lang="es-CO" sz="1100" b="0" i="0">
                  <a:latin typeface="Cambria Math" panose="02040503050406030204" pitchFamily="18" charset="0"/>
                </a:rPr>
                <a:t>)</a:t>
              </a:r>
              <a:r>
                <a:rPr lang="es-ES" sz="1100" b="0" i="0">
                  <a:latin typeface="Cambria Math" panose="02040503050406030204" pitchFamily="18" charset="0"/>
                </a:rPr>
                <a:t>)−  □(64&amp;(</a:t>
              </a:r>
              <a:r>
                <a:rPr lang="es-ES" sz="1100" b="0" i="0">
                  <a:solidFill>
                    <a:schemeClr val="tx1"/>
                  </a:solidFill>
                  <a:effectLst/>
                  <a:latin typeface="Cambria Math" panose="02040503050406030204" pitchFamily="18" charset="0"/>
                  <a:ea typeface="+mn-ea"/>
                  <a:cs typeface="+mn-cs"/>
                </a:rPr>
                <a:t>𝑁ú𝑚𝑒𝑟𝑜 𝑑𝑒 ℎ𝑜𝑚𝑏𝑟𝑒𝑠 𝑚𝑎𝑦𝑜𝑟𝑒𝑠 𝑑𝑒 18 𝑎ñ𝑜𝑠 𝑏𝑒𝑛𝑒𝑓𝑖𝑐𝑖𝑎𝑟𝑖𝑜𝑠 𝑑𝑒 𝑡𝑟𝑎𝑛𝑠𝑓𝑒𝑟𝑒𝑛𝑐𝑖𝑎𝑠 𝑐𝑜𝑛𝑑𝑖𝑐𝑖𝑜𝑛𝑎𝑑𝑎𝑠)/(</a:t>
              </a:r>
              <a:r>
                <a:rPr lang="es-ES" sz="1100" b="0" i="0">
                  <a:latin typeface="Cambria Math" panose="02040503050406030204" pitchFamily="18" charset="0"/>
                </a:rPr>
                <a:t>𝑇𝑜𝑡𝑎𝑙 𝑑𝑒 ℎ𝑜𝑚𝑏𝑟𝑒𝑠 𝑚𝑎𝑦𝑜𝑟𝑒𝑠 𝑑𝑒 18 𝑎ñ𝑜𝑠))</a:t>
              </a:r>
              <a:r>
                <a:rPr lang="es-CO" sz="1100" b="0" i="0">
                  <a:latin typeface="Cambria Math" panose="02040503050406030204" pitchFamily="18" charset="0"/>
                </a:rPr>
                <a:t>)/(</a:t>
              </a:r>
              <a:r>
                <a:rPr lang="es-CO" sz="1100" i="0">
                  <a:latin typeface="Cambria Math" panose="02040503050406030204" pitchFamily="18" charset="0"/>
                </a:rPr>
                <a:t> □(64&amp;(</a:t>
              </a:r>
              <a:r>
                <a:rPr lang="es-ES" sz="1100" b="0" i="0">
                  <a:solidFill>
                    <a:schemeClr val="tx1"/>
                  </a:solidFill>
                  <a:effectLst/>
                  <a:latin typeface="Cambria Math" panose="02040503050406030204" pitchFamily="18" charset="0"/>
                  <a:ea typeface="+mn-ea"/>
                  <a:cs typeface="+mn-cs"/>
                </a:rPr>
                <a:t>𝑁ú𝑚𝑒𝑟𝑜 𝑑𝑒 ℎ𝑜𝑚𝑏𝑟𝑒𝑠 𝑚𝑎𝑦𝑜𝑟𝑒𝑠 𝑑𝑒 18 𝑎ñ𝑜𝑠 𝑏𝑒𝑛𝑒𝑓𝑖𝑐𝑖𝑎𝑟𝑖𝑜𝑠 𝑑𝑒 𝑡𝑟𝑎𝑛𝑠𝑓𝑒𝑟𝑒𝑛𝑐𝑖𝑎𝑠 𝑐𝑜𝑛𝑑𝑖𝑐𝑖𝑜𝑛𝑎𝑑𝑎𝑠</a:t>
              </a:r>
              <a:r>
                <a:rPr lang="es-CO" sz="1100" b="0" i="0">
                  <a:solidFill>
                    <a:schemeClr val="tx1"/>
                  </a:solidFill>
                  <a:effectLst/>
                  <a:latin typeface="Cambria Math" panose="02040503050406030204" pitchFamily="18" charset="0"/>
                  <a:ea typeface="+mn-ea"/>
                  <a:cs typeface="+mn-cs"/>
                </a:rPr>
                <a:t>)/(</a:t>
              </a:r>
              <a:r>
                <a:rPr lang="es-ES" sz="1100" b="0" i="0">
                  <a:latin typeface="Cambria Math" panose="02040503050406030204" pitchFamily="18" charset="0"/>
                </a:rPr>
                <a:t>𝑇𝑜𝑡𝑎𝑙 𝑑𝑒 ℎ𝑜𝑚𝑏𝑟𝑒𝑠 𝑚𝑎𝑦𝑜𝑟𝑒𝑠 𝑑𝑒 18 𝑎ñ𝑜𝑠</a:t>
              </a:r>
              <a:r>
                <a:rPr lang="es-CO" sz="1100" b="0" i="0">
                  <a:latin typeface="Cambria Math" panose="02040503050406030204" pitchFamily="18" charset="0"/>
                </a:rPr>
                <a:t>)</a:t>
              </a:r>
              <a:r>
                <a:rPr lang="es-ES" sz="1100" b="0" i="0">
                  <a:latin typeface="Cambria Math" panose="02040503050406030204" pitchFamily="18" charset="0"/>
                </a:rPr>
                <a:t>)</a:t>
              </a:r>
              <a:r>
                <a:rPr lang="es-CO" sz="1100" b="0" i="0">
                  <a:latin typeface="Cambria Math" panose="02040503050406030204" pitchFamily="18" charset="0"/>
                </a:rPr>
                <a:t>)</a:t>
              </a:r>
              <a:endParaRPr lang="es-CO" sz="1100"/>
            </a:p>
          </xdr:txBody>
        </xdr:sp>
      </mc:Fallback>
    </mc:AlternateContent>
    <xdr:clientData/>
  </xdr:oneCellAnchor>
  <xdr:twoCellAnchor editAs="oneCell">
    <xdr:from>
      <xdr:col>0</xdr:col>
      <xdr:colOff>0</xdr:colOff>
      <xdr:row>64</xdr:row>
      <xdr:rowOff>32658</xdr:rowOff>
    </xdr:from>
    <xdr:to>
      <xdr:col>13</xdr:col>
      <xdr:colOff>10886</xdr:colOff>
      <xdr:row>71</xdr:row>
      <xdr:rowOff>28708</xdr:rowOff>
    </xdr:to>
    <xdr:pic>
      <xdr:nvPicPr>
        <xdr:cNvPr id="4" name="Imagen 3">
          <a:extLst>
            <a:ext uri="{FF2B5EF4-FFF2-40B4-BE49-F238E27FC236}">
              <a16:creationId xmlns:a16="http://schemas.microsoft.com/office/drawing/2014/main" id="{0F705152-56C6-4DC7-B66B-03A1103E34AC}"/>
            </a:ext>
          </a:extLst>
        </xdr:cNvPr>
        <xdr:cNvPicPr>
          <a:picLocks noChangeAspect="1"/>
        </xdr:cNvPicPr>
      </xdr:nvPicPr>
      <xdr:blipFill rotWithShape="1">
        <a:blip xmlns:r="http://schemas.openxmlformats.org/officeDocument/2006/relationships" r:embed="rId1"/>
        <a:srcRect r="1627"/>
        <a:stretch/>
      </xdr:blipFill>
      <xdr:spPr>
        <a:xfrm>
          <a:off x="0" y="13520058"/>
          <a:ext cx="13716000" cy="12152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BBC87004-64DB-4B49-9B5B-2F8EAC92A6F2}"/>
            </a:ext>
          </a:extLst>
        </xdr:cNvPr>
        <xdr:cNvGrpSpPr/>
      </xdr:nvGrpSpPr>
      <xdr:grpSpPr>
        <a:xfrm>
          <a:off x="0" y="0"/>
          <a:ext cx="13467670" cy="2517321"/>
          <a:chOff x="0" y="0"/>
          <a:chExt cx="12845143" cy="2517321"/>
        </a:xfrm>
      </xdr:grpSpPr>
      <xdr:pic>
        <xdr:nvPicPr>
          <xdr:cNvPr id="6" name="Imagen 5">
            <a:extLst>
              <a:ext uri="{FF2B5EF4-FFF2-40B4-BE49-F238E27FC236}">
                <a16:creationId xmlns:a16="http://schemas.microsoft.com/office/drawing/2014/main" id="{29693245-7BB9-A0C5-9AFD-CE374EF4A4EF}"/>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D8A7A090-B519-DAD9-1154-0B258683BFB8}"/>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64</xdr:row>
      <xdr:rowOff>32658</xdr:rowOff>
    </xdr:from>
    <xdr:to>
      <xdr:col>13</xdr:col>
      <xdr:colOff>32657</xdr:colOff>
      <xdr:row>71</xdr:row>
      <xdr:rowOff>28708</xdr:rowOff>
    </xdr:to>
    <xdr:pic>
      <xdr:nvPicPr>
        <xdr:cNvPr id="3" name="Imagen 2">
          <a:extLst>
            <a:ext uri="{FF2B5EF4-FFF2-40B4-BE49-F238E27FC236}">
              <a16:creationId xmlns:a16="http://schemas.microsoft.com/office/drawing/2014/main" id="{767B00F9-D82D-41B8-A5B6-4A4C3298E4E7}"/>
            </a:ext>
          </a:extLst>
        </xdr:cNvPr>
        <xdr:cNvPicPr>
          <a:picLocks noChangeAspect="1"/>
        </xdr:cNvPicPr>
      </xdr:nvPicPr>
      <xdr:blipFill rotWithShape="1">
        <a:blip xmlns:r="http://schemas.openxmlformats.org/officeDocument/2006/relationships" r:embed="rId1"/>
        <a:srcRect r="1627"/>
        <a:stretch/>
      </xdr:blipFill>
      <xdr:spPr>
        <a:xfrm>
          <a:off x="0" y="13520058"/>
          <a:ext cx="13661571" cy="1215250"/>
        </a:xfrm>
        <a:prstGeom prst="rect">
          <a:avLst/>
        </a:prstGeom>
      </xdr:spPr>
    </xdr:pic>
    <xdr:clientData/>
  </xdr:twoCellAnchor>
  <xdr:oneCellAnchor>
    <xdr:from>
      <xdr:col>1</xdr:col>
      <xdr:colOff>660402</xdr:colOff>
      <xdr:row>18</xdr:row>
      <xdr:rowOff>52615</xdr:rowOff>
    </xdr:from>
    <xdr:ext cx="11094065" cy="512904"/>
    <mc:AlternateContent xmlns:mc="http://schemas.openxmlformats.org/markup-compatibility/2006" xmlns:a14="http://schemas.microsoft.com/office/drawing/2010/main">
      <mc:Choice Requires="a14">
        <xdr:sp macro="" textlink="">
          <xdr:nvSpPr>
            <xdr:cNvPr id="4" name="CuadroTexto 3">
              <a:extLst>
                <a:ext uri="{FF2B5EF4-FFF2-40B4-BE49-F238E27FC236}">
                  <a16:creationId xmlns:a16="http://schemas.microsoft.com/office/drawing/2014/main" id="{F4B564AF-D33C-41C3-831A-B96E153407B8}"/>
                </a:ext>
              </a:extLst>
            </xdr:cNvPr>
            <xdr:cNvSpPr txBox="1"/>
          </xdr:nvSpPr>
          <xdr:spPr>
            <a:xfrm>
              <a:off x="1846945" y="4755244"/>
              <a:ext cx="11094065" cy="5129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14:m>
                <m:oMathPara xmlns:m="http://schemas.openxmlformats.org/officeDocument/2006/math">
                  <m:oMathParaPr>
                    <m:jc m:val="centerGroup"/>
                  </m:oMathParaPr>
                  <m:oMath xmlns:m="http://schemas.openxmlformats.org/officeDocument/2006/math">
                    <m:f>
                      <m:fPr>
                        <m:ctrlPr>
                          <a:rPr lang="es-CO" sz="1100" i="1">
                            <a:latin typeface="Cambria Math" panose="02040503050406030204" pitchFamily="18" charset="0"/>
                          </a:rPr>
                        </m:ctrlPr>
                      </m:fPr>
                      <m:num>
                        <m:box>
                          <m:boxPr>
                            <m:ctrlPr>
                              <a:rPr lang="es-CO" sz="1100" i="1">
                                <a:latin typeface="Cambria Math" panose="02040503050406030204" pitchFamily="18" charset="0"/>
                              </a:rPr>
                            </m:ctrlPr>
                          </m:boxPr>
                          <m:e>
                            <m:argPr>
                              <m:argSz m:val="-1"/>
                            </m:argPr>
                            <m:f>
                              <m:fPr>
                                <m:ctrlPr>
                                  <a:rPr lang="es-CO" sz="1100" i="1">
                                    <a:latin typeface="Cambria Math" panose="02040503050406030204" pitchFamily="18" charset="0"/>
                                  </a:rPr>
                                </m:ctrlPr>
                              </m:fPr>
                              <m:num>
                                <m:r>
                                  <a:rPr lang="es-CO" sz="1100" i="1">
                                    <a:solidFill>
                                      <a:schemeClr val="tx1"/>
                                    </a:solidFill>
                                    <a:effectLst/>
                                    <a:latin typeface="Cambria Math" panose="02040503050406030204" pitchFamily="18" charset="0"/>
                                    <a:ea typeface="+mn-ea"/>
                                    <a:cs typeface="+mn-cs"/>
                                  </a:rPr>
                                  <m:t>𝑁</m:t>
                                </m:r>
                                <m:r>
                                  <a:rPr lang="es-CO" sz="1100" i="1">
                                    <a:solidFill>
                                      <a:schemeClr val="tx1"/>
                                    </a:solidFill>
                                    <a:effectLst/>
                                    <a:latin typeface="Cambria Math" panose="02040503050406030204" pitchFamily="18" charset="0"/>
                                    <a:ea typeface="+mn-ea"/>
                                    <a:cs typeface="+mn-cs"/>
                                  </a:rPr>
                                  <m:t>ú</m:t>
                                </m:r>
                                <m:r>
                                  <a:rPr lang="es-CO" sz="1100" i="1">
                                    <a:solidFill>
                                      <a:schemeClr val="tx1"/>
                                    </a:solidFill>
                                    <a:effectLst/>
                                    <a:latin typeface="Cambria Math" panose="02040503050406030204" pitchFamily="18" charset="0"/>
                                    <a:ea typeface="+mn-ea"/>
                                    <a:cs typeface="+mn-cs"/>
                                  </a:rPr>
                                  <m:t>𝑚𝑒𝑟𝑜</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𝑑𝑒</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𝑚𝑢𝑗𝑒𝑟𝑒𝑠</m:t>
                                </m:r>
                                <m:r>
                                  <a:rPr lang="es-ES" sz="1100" b="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𝑏𝑒𝑛𝑒𝑓𝑖𝑐𝑖𝑎𝑟𝑖𝑎𝑠</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𝑑𝑒</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𝑡𝑟𝑎𝑛𝑠𝑓𝑒𝑟𝑒𝑛𝑐𝑖𝑎𝑠</m:t>
                                </m:r>
                                <m:r>
                                  <a:rPr lang="es-CO" sz="110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𝑛𝑜</m:t>
                                </m:r>
                                <m:r>
                                  <a:rPr lang="es-ES" sz="1100" b="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𝑐𝑜𝑛𝑑𝑖𝑐𝑖𝑜𝑛𝑎𝑑𝑎𝑠</m:t>
                                </m:r>
                              </m:num>
                              <m:den>
                                <m:r>
                                  <a:rPr lang="es-ES" sz="1100" b="0" i="1">
                                    <a:latin typeface="Cambria Math" panose="02040503050406030204" pitchFamily="18" charset="0"/>
                                  </a:rPr>
                                  <m:t>𝑇𝑜𝑡𝑎𝑙</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m:t>
                                </m:r>
                                <m:r>
                                  <a:rPr lang="es-ES" sz="1100" b="0" i="1">
                                    <a:latin typeface="Cambria Math" panose="02040503050406030204" pitchFamily="18" charset="0"/>
                                  </a:rPr>
                                  <m:t>𝑚𝑢𝑗𝑒𝑟𝑒𝑠</m:t>
                                </m:r>
                              </m:den>
                            </m:f>
                          </m:e>
                        </m:box>
                        <m:r>
                          <a:rPr lang="es-ES" sz="1100" b="0" i="1">
                            <a:latin typeface="Cambria Math" panose="02040503050406030204" pitchFamily="18" charset="0"/>
                          </a:rPr>
                          <m:t>−  </m:t>
                        </m:r>
                        <m:box>
                          <m:boxPr>
                            <m:ctrlPr>
                              <a:rPr lang="es-ES" sz="1100" b="0" i="1">
                                <a:latin typeface="Cambria Math" panose="02040503050406030204" pitchFamily="18" charset="0"/>
                              </a:rPr>
                            </m:ctrlPr>
                          </m:boxPr>
                          <m:e>
                            <m:argPr>
                              <m:argSz m:val="-1"/>
                            </m:argPr>
                            <m:f>
                              <m:fPr>
                                <m:ctrlPr>
                                  <a:rPr lang="es-ES" sz="1100" b="0" i="1">
                                    <a:latin typeface="Cambria Math" panose="02040503050406030204" pitchFamily="18" charset="0"/>
                                  </a:rPr>
                                </m:ctrlPr>
                              </m:fPr>
                              <m:num>
                                <m:r>
                                  <a:rPr lang="es-ES" sz="1100" b="0" i="1">
                                    <a:solidFill>
                                      <a:schemeClr val="tx1"/>
                                    </a:solidFill>
                                    <a:effectLst/>
                                    <a:latin typeface="Cambria Math" panose="02040503050406030204" pitchFamily="18" charset="0"/>
                                    <a:ea typeface="+mn-ea"/>
                                    <a:cs typeface="+mn-cs"/>
                                  </a:rPr>
                                  <m:t>𝑁</m:t>
                                </m:r>
                                <m:r>
                                  <a:rPr lang="es-ES" sz="1100" b="0" i="1">
                                    <a:solidFill>
                                      <a:schemeClr val="tx1"/>
                                    </a:solidFill>
                                    <a:effectLst/>
                                    <a:latin typeface="Cambria Math" panose="02040503050406030204" pitchFamily="18" charset="0"/>
                                    <a:ea typeface="+mn-ea"/>
                                    <a:cs typeface="+mn-cs"/>
                                  </a:rPr>
                                  <m:t>ú</m:t>
                                </m:r>
                                <m:r>
                                  <a:rPr lang="es-ES" sz="1100" b="0" i="1">
                                    <a:solidFill>
                                      <a:schemeClr val="tx1"/>
                                    </a:solidFill>
                                    <a:effectLst/>
                                    <a:latin typeface="Cambria Math" panose="02040503050406030204" pitchFamily="18" charset="0"/>
                                    <a:ea typeface="+mn-ea"/>
                                    <a:cs typeface="+mn-cs"/>
                                  </a:rPr>
                                  <m:t>𝑚𝑒𝑟𝑜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h𝑜𝑚𝑏𝑟𝑒𝑠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𝑏𝑒𝑛𝑒𝑓𝑖𝑐𝑖𝑎𝑟𝑖𝑜𝑠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𝑡𝑟𝑎𝑛𝑠𝑓𝑒𝑟𝑒𝑛𝑐𝑖𝑎𝑠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𝑛𝑜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𝑐𝑜𝑛𝑑𝑖𝑐𝑖𝑜𝑛𝑎𝑑𝑎𝑠</m:t>
                                </m:r>
                              </m:num>
                              <m:den>
                                <m:r>
                                  <a:rPr lang="es-ES" sz="1100" b="0" i="1">
                                    <a:latin typeface="Cambria Math" panose="02040503050406030204" pitchFamily="18" charset="0"/>
                                  </a:rPr>
                                  <m:t>𝑇𝑜𝑡𝑎𝑙</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m:t>
                                </m:r>
                                <m:r>
                                  <a:rPr lang="es-ES" sz="1100" b="0" i="1">
                                    <a:latin typeface="Cambria Math" panose="02040503050406030204" pitchFamily="18" charset="0"/>
                                  </a:rPr>
                                  <m:t>h𝑜𝑚𝑏𝑟𝑒𝑠</m:t>
                                </m:r>
                              </m:den>
                            </m:f>
                          </m:e>
                        </m:box>
                      </m:num>
                      <m:den>
                        <m:r>
                          <a:rPr lang="es-CO" sz="1100" i="1">
                            <a:latin typeface="Cambria Math" panose="02040503050406030204" pitchFamily="18" charset="0"/>
                          </a:rPr>
                          <m:t> </m:t>
                        </m:r>
                        <m:box>
                          <m:boxPr>
                            <m:ctrlPr>
                              <a:rPr lang="es-CO" sz="1100" i="1">
                                <a:latin typeface="Cambria Math" panose="02040503050406030204" pitchFamily="18" charset="0"/>
                              </a:rPr>
                            </m:ctrlPr>
                          </m:boxPr>
                          <m:e>
                            <m:argPr>
                              <m:argSz m:val="-1"/>
                            </m:argPr>
                            <m:f>
                              <m:fPr>
                                <m:ctrlPr>
                                  <a:rPr lang="es-CO" sz="1100" i="1">
                                    <a:latin typeface="Cambria Math" panose="02040503050406030204" pitchFamily="18" charset="0"/>
                                  </a:rPr>
                                </m:ctrlPr>
                              </m:fPr>
                              <m:num>
                                <m:r>
                                  <a:rPr lang="es-ES" sz="1100" b="0" i="1">
                                    <a:solidFill>
                                      <a:schemeClr val="tx1"/>
                                    </a:solidFill>
                                    <a:effectLst/>
                                    <a:latin typeface="Cambria Math" panose="02040503050406030204" pitchFamily="18" charset="0"/>
                                    <a:ea typeface="+mn-ea"/>
                                    <a:cs typeface="+mn-cs"/>
                                  </a:rPr>
                                  <m:t>𝑁</m:t>
                                </m:r>
                                <m:r>
                                  <a:rPr lang="es-ES" sz="1100" b="0" i="1">
                                    <a:solidFill>
                                      <a:schemeClr val="tx1"/>
                                    </a:solidFill>
                                    <a:effectLst/>
                                    <a:latin typeface="Cambria Math" panose="02040503050406030204" pitchFamily="18" charset="0"/>
                                    <a:ea typeface="+mn-ea"/>
                                    <a:cs typeface="+mn-cs"/>
                                  </a:rPr>
                                  <m:t>ú</m:t>
                                </m:r>
                                <m:r>
                                  <a:rPr lang="es-ES" sz="1100" b="0" i="1">
                                    <a:solidFill>
                                      <a:schemeClr val="tx1"/>
                                    </a:solidFill>
                                    <a:effectLst/>
                                    <a:latin typeface="Cambria Math" panose="02040503050406030204" pitchFamily="18" charset="0"/>
                                    <a:ea typeface="+mn-ea"/>
                                    <a:cs typeface="+mn-cs"/>
                                  </a:rPr>
                                  <m:t>𝑚𝑒𝑟𝑜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h𝑜𝑚𝑏𝑟𝑒𝑠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𝑏𝑒𝑛𝑒𝑓𝑖𝑐𝑖𝑎𝑟𝑖𝑜𝑠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𝑡𝑟𝑎𝑛𝑠𝑓𝑒𝑟𝑒𝑛𝑐𝑖𝑎𝑠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𝑛𝑜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𝑐𝑜𝑛𝑑𝑖𝑐𝑖𝑜𝑛𝑎𝑑𝑎𝑠</m:t>
                                </m:r>
                              </m:num>
                              <m:den>
                                <m:r>
                                  <a:rPr lang="es-ES" sz="1100" b="0" i="1">
                                    <a:latin typeface="Cambria Math" panose="02040503050406030204" pitchFamily="18" charset="0"/>
                                  </a:rPr>
                                  <m:t>𝑇𝑜𝑡𝑎𝑙</m:t>
                                </m:r>
                                <m:r>
                                  <a:rPr lang="es-ES" sz="1100" b="0" i="1">
                                    <a:latin typeface="Cambria Math" panose="02040503050406030204" pitchFamily="18" charset="0"/>
                                  </a:rPr>
                                  <m:t> </m:t>
                                </m:r>
                                <m:r>
                                  <a:rPr lang="es-ES" sz="1100" b="0" i="1">
                                    <a:latin typeface="Cambria Math" panose="02040503050406030204" pitchFamily="18" charset="0"/>
                                  </a:rPr>
                                  <m:t>𝑑𝑒</m:t>
                                </m:r>
                                <m:r>
                                  <a:rPr lang="es-ES" sz="1100" b="0" i="1">
                                    <a:latin typeface="Cambria Math" panose="02040503050406030204" pitchFamily="18" charset="0"/>
                                  </a:rPr>
                                  <m:t> </m:t>
                                </m:r>
                                <m:r>
                                  <a:rPr lang="es-ES" sz="1100" b="0" i="1">
                                    <a:latin typeface="Cambria Math" panose="02040503050406030204" pitchFamily="18" charset="0"/>
                                  </a:rPr>
                                  <m:t>h𝑜𝑚𝑏𝑟𝑒𝑠</m:t>
                                </m:r>
                              </m:den>
                            </m:f>
                          </m:e>
                        </m:box>
                      </m:den>
                    </m:f>
                  </m:oMath>
                </m:oMathPara>
              </a14:m>
              <a:endParaRPr lang="es-CO" sz="1100"/>
            </a:p>
          </xdr:txBody>
        </xdr:sp>
      </mc:Choice>
      <mc:Fallback xmlns="">
        <xdr:sp macro="" textlink="">
          <xdr:nvSpPr>
            <xdr:cNvPr id="4" name="CuadroTexto 3">
              <a:extLst>
                <a:ext uri="{FF2B5EF4-FFF2-40B4-BE49-F238E27FC236}">
                  <a16:creationId xmlns:a16="http://schemas.microsoft.com/office/drawing/2014/main" id="{F4B564AF-D33C-41C3-831A-B96E153407B8}"/>
                </a:ext>
              </a:extLst>
            </xdr:cNvPr>
            <xdr:cNvSpPr txBox="1"/>
          </xdr:nvSpPr>
          <xdr:spPr>
            <a:xfrm>
              <a:off x="1846945" y="4755244"/>
              <a:ext cx="11094065" cy="5129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r>
                <a:rPr lang="es-CO" sz="1100" i="0">
                  <a:latin typeface="Cambria Math" panose="02040503050406030204" pitchFamily="18" charset="0"/>
                </a:rPr>
                <a:t>(□(64&amp;(</a:t>
              </a:r>
              <a:r>
                <a:rPr lang="es-CO" sz="1100" i="0">
                  <a:solidFill>
                    <a:schemeClr val="tx1"/>
                  </a:solidFill>
                  <a:effectLst/>
                  <a:latin typeface="Cambria Math" panose="02040503050406030204" pitchFamily="18" charset="0"/>
                  <a:ea typeface="+mn-ea"/>
                  <a:cs typeface="+mn-cs"/>
                </a:rPr>
                <a:t>𝑁ú𝑚𝑒𝑟𝑜 𝑑𝑒 𝑚𝑢𝑗𝑒𝑟𝑒𝑠</a:t>
              </a:r>
              <a:r>
                <a:rPr lang="es-ES" sz="1100" b="0" i="0">
                  <a:solidFill>
                    <a:schemeClr val="tx1"/>
                  </a:solidFill>
                  <a:effectLst/>
                  <a:latin typeface="Cambria Math" panose="02040503050406030204" pitchFamily="18" charset="0"/>
                  <a:ea typeface="+mn-ea"/>
                  <a:cs typeface="+mn-cs"/>
                </a:rPr>
                <a:t> </a:t>
              </a:r>
              <a:r>
                <a:rPr lang="es-CO" sz="1100" i="0">
                  <a:solidFill>
                    <a:schemeClr val="tx1"/>
                  </a:solidFill>
                  <a:effectLst/>
                  <a:latin typeface="Cambria Math" panose="02040503050406030204" pitchFamily="18" charset="0"/>
                  <a:ea typeface="+mn-ea"/>
                  <a:cs typeface="+mn-cs"/>
                </a:rPr>
                <a:t> 𝑏𝑒𝑛𝑒𝑓𝑖𝑐𝑖𝑎𝑟𝑖𝑎𝑠 𝑑𝑒 𝑡𝑟𝑎𝑛𝑠𝑓𝑒𝑟𝑒𝑛𝑐𝑖𝑎𝑠 </a:t>
              </a:r>
              <a:r>
                <a:rPr lang="es-ES" sz="1100" b="0" i="0">
                  <a:solidFill>
                    <a:schemeClr val="tx1"/>
                  </a:solidFill>
                  <a:effectLst/>
                  <a:latin typeface="Cambria Math" panose="02040503050406030204" pitchFamily="18" charset="0"/>
                  <a:ea typeface="+mn-ea"/>
                  <a:cs typeface="+mn-cs"/>
                </a:rPr>
                <a:t>𝑛𝑜 </a:t>
              </a:r>
              <a:r>
                <a:rPr lang="es-CO" sz="1100" i="0">
                  <a:solidFill>
                    <a:schemeClr val="tx1"/>
                  </a:solidFill>
                  <a:effectLst/>
                  <a:latin typeface="Cambria Math" panose="02040503050406030204" pitchFamily="18" charset="0"/>
                  <a:ea typeface="+mn-ea"/>
                  <a:cs typeface="+mn-cs"/>
                </a:rPr>
                <a:t>𝑐𝑜𝑛𝑑𝑖𝑐𝑖𝑜𝑛𝑎𝑑𝑎𝑠)/(</a:t>
              </a:r>
              <a:r>
                <a:rPr lang="es-ES" sz="1100" b="0" i="0">
                  <a:latin typeface="Cambria Math" panose="02040503050406030204" pitchFamily="18" charset="0"/>
                </a:rPr>
                <a:t>𝑇𝑜𝑡𝑎𝑙 𝑑𝑒 𝑚𝑢𝑗𝑒𝑟𝑒𝑠</a:t>
              </a:r>
              <a:r>
                <a:rPr lang="es-CO" sz="1100" b="0" i="0">
                  <a:latin typeface="Cambria Math" panose="02040503050406030204" pitchFamily="18" charset="0"/>
                </a:rPr>
                <a:t>)</a:t>
              </a:r>
              <a:r>
                <a:rPr lang="es-ES" sz="1100" b="0" i="0">
                  <a:latin typeface="Cambria Math" panose="02040503050406030204" pitchFamily="18" charset="0"/>
                </a:rPr>
                <a:t>)−  □(64&amp;(</a:t>
              </a:r>
              <a:r>
                <a:rPr lang="es-ES" sz="1100" b="0" i="0">
                  <a:solidFill>
                    <a:schemeClr val="tx1"/>
                  </a:solidFill>
                  <a:effectLst/>
                  <a:latin typeface="Cambria Math" panose="02040503050406030204" pitchFamily="18" charset="0"/>
                  <a:ea typeface="+mn-ea"/>
                  <a:cs typeface="+mn-cs"/>
                </a:rPr>
                <a:t>𝑁ú𝑚𝑒𝑟𝑜 𝑑𝑒 ℎ𝑜𝑚𝑏𝑟𝑒𝑠  𝑏𝑒𝑛𝑒𝑓𝑖𝑐𝑖𝑎𝑟𝑖𝑜𝑠 𝑑𝑒 𝑡𝑟𝑎𝑛𝑠𝑓𝑒𝑟𝑒𝑛𝑐𝑖𝑎𝑠 𝑛𝑜 𝑐𝑜𝑛𝑑𝑖𝑐𝑖𝑜𝑛𝑎𝑑𝑎𝑠)/(</a:t>
              </a:r>
              <a:r>
                <a:rPr lang="es-ES" sz="1100" b="0" i="0">
                  <a:latin typeface="Cambria Math" panose="02040503050406030204" pitchFamily="18" charset="0"/>
                </a:rPr>
                <a:t>𝑇𝑜𝑡𝑎𝑙 𝑑𝑒 ℎ𝑜𝑚𝑏𝑟𝑒𝑠))</a:t>
              </a:r>
              <a:r>
                <a:rPr lang="es-CO" sz="1100" b="0" i="0">
                  <a:latin typeface="Cambria Math" panose="02040503050406030204" pitchFamily="18" charset="0"/>
                </a:rPr>
                <a:t>)/(</a:t>
              </a:r>
              <a:r>
                <a:rPr lang="es-CO" sz="1100" i="0">
                  <a:latin typeface="Cambria Math" panose="02040503050406030204" pitchFamily="18" charset="0"/>
                </a:rPr>
                <a:t> □(64&amp;(</a:t>
              </a:r>
              <a:r>
                <a:rPr lang="es-ES" sz="1100" b="0" i="0">
                  <a:solidFill>
                    <a:schemeClr val="tx1"/>
                  </a:solidFill>
                  <a:effectLst/>
                  <a:latin typeface="Cambria Math" panose="02040503050406030204" pitchFamily="18" charset="0"/>
                  <a:ea typeface="+mn-ea"/>
                  <a:cs typeface="+mn-cs"/>
                </a:rPr>
                <a:t>𝑁ú𝑚𝑒𝑟𝑜 𝑑𝑒 ℎ𝑜𝑚𝑏𝑟𝑒𝑠 𝑏𝑒𝑛𝑒𝑓𝑖𝑐𝑖𝑎𝑟𝑖𝑜𝑠 𝑑𝑒 𝑡𝑟𝑎𝑛𝑠𝑓𝑒𝑟𝑒𝑛𝑐𝑖𝑎𝑠 𝑛𝑜 𝑐𝑜𝑛𝑑𝑖𝑐𝑖𝑜𝑛𝑎𝑑𝑎𝑠</a:t>
              </a:r>
              <a:r>
                <a:rPr lang="es-CO" sz="1100" b="0" i="0">
                  <a:solidFill>
                    <a:schemeClr val="tx1"/>
                  </a:solidFill>
                  <a:effectLst/>
                  <a:latin typeface="Cambria Math" panose="02040503050406030204" pitchFamily="18" charset="0"/>
                  <a:ea typeface="+mn-ea"/>
                  <a:cs typeface="+mn-cs"/>
                </a:rPr>
                <a:t>)/(</a:t>
              </a:r>
              <a:r>
                <a:rPr lang="es-ES" sz="1100" b="0" i="0">
                  <a:latin typeface="Cambria Math" panose="02040503050406030204" pitchFamily="18" charset="0"/>
                </a:rPr>
                <a:t>𝑇𝑜𝑡𝑎𝑙 𝑑𝑒 ℎ𝑜𝑚𝑏𝑟𝑒𝑠</a:t>
              </a:r>
              <a:r>
                <a:rPr lang="es-CO" sz="1100" b="0" i="0">
                  <a:latin typeface="Cambria Math" panose="02040503050406030204" pitchFamily="18" charset="0"/>
                </a:rPr>
                <a:t>)</a:t>
              </a:r>
              <a:r>
                <a:rPr lang="es-ES" sz="1100" b="0" i="0">
                  <a:latin typeface="Cambria Math" panose="02040503050406030204" pitchFamily="18" charset="0"/>
                </a:rPr>
                <a:t>)</a:t>
              </a:r>
              <a:r>
                <a:rPr lang="es-CO" sz="1100" b="0" i="0">
                  <a:latin typeface="Cambria Math" panose="02040503050406030204" pitchFamily="18" charset="0"/>
                </a:rPr>
                <a:t>)</a:t>
              </a:r>
              <a:endParaRPr lang="es-CO" sz="1100"/>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DA578D28-4DF5-439A-8D41-A605F338D9C9}"/>
            </a:ext>
          </a:extLst>
        </xdr:cNvPr>
        <xdr:cNvGrpSpPr/>
      </xdr:nvGrpSpPr>
      <xdr:grpSpPr>
        <a:xfrm>
          <a:off x="0" y="0"/>
          <a:ext cx="13384326" cy="2517321"/>
          <a:chOff x="0" y="0"/>
          <a:chExt cx="12845143" cy="2517321"/>
        </a:xfrm>
      </xdr:grpSpPr>
      <xdr:pic>
        <xdr:nvPicPr>
          <xdr:cNvPr id="6" name="Imagen 5">
            <a:extLst>
              <a:ext uri="{FF2B5EF4-FFF2-40B4-BE49-F238E27FC236}">
                <a16:creationId xmlns:a16="http://schemas.microsoft.com/office/drawing/2014/main" id="{B9FE97BD-40CD-C4BC-3CA8-B1666CCDEB0E}"/>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1F8A5D66-671C-D197-DD88-C80EA5F5C7C1}"/>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64</xdr:row>
      <xdr:rowOff>65316</xdr:rowOff>
    </xdr:from>
    <xdr:to>
      <xdr:col>12</xdr:col>
      <xdr:colOff>739019</xdr:colOff>
      <xdr:row>71</xdr:row>
      <xdr:rowOff>61366</xdr:rowOff>
    </xdr:to>
    <xdr:pic>
      <xdr:nvPicPr>
        <xdr:cNvPr id="4" name="Imagen 3">
          <a:extLst>
            <a:ext uri="{FF2B5EF4-FFF2-40B4-BE49-F238E27FC236}">
              <a16:creationId xmlns:a16="http://schemas.microsoft.com/office/drawing/2014/main" id="{AB03438C-32E1-4C80-BA57-1DC294818FC7}"/>
            </a:ext>
          </a:extLst>
        </xdr:cNvPr>
        <xdr:cNvPicPr>
          <a:picLocks noChangeAspect="1"/>
        </xdr:cNvPicPr>
      </xdr:nvPicPr>
      <xdr:blipFill rotWithShape="1">
        <a:blip xmlns:r="http://schemas.openxmlformats.org/officeDocument/2006/relationships" r:embed="rId1"/>
        <a:srcRect r="1627"/>
        <a:stretch/>
      </xdr:blipFill>
      <xdr:spPr>
        <a:xfrm>
          <a:off x="0" y="13574487"/>
          <a:ext cx="13529733" cy="1215250"/>
        </a:xfrm>
        <a:prstGeom prst="rect">
          <a:avLst/>
        </a:prstGeom>
      </xdr:spPr>
    </xdr:pic>
    <xdr:clientData/>
  </xdr:twoCellAnchor>
  <xdr:oneCellAnchor>
    <xdr:from>
      <xdr:col>1</xdr:col>
      <xdr:colOff>664028</xdr:colOff>
      <xdr:row>18</xdr:row>
      <xdr:rowOff>52010</xdr:rowOff>
    </xdr:from>
    <xdr:ext cx="11094065" cy="512904"/>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F5617291-AA4F-4FD3-A796-B886F90321E0}"/>
                </a:ext>
              </a:extLst>
            </xdr:cNvPr>
            <xdr:cNvSpPr txBox="1"/>
          </xdr:nvSpPr>
          <xdr:spPr>
            <a:xfrm>
              <a:off x="1774371" y="4798181"/>
              <a:ext cx="11094065" cy="5129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14:m>
                <m:oMathPara xmlns:m="http://schemas.openxmlformats.org/officeDocument/2006/math">
                  <m:oMathParaPr>
                    <m:jc m:val="centerGroup"/>
                  </m:oMathParaPr>
                  <m:oMath xmlns:m="http://schemas.openxmlformats.org/officeDocument/2006/math">
                    <m:f>
                      <m:fPr>
                        <m:ctrlPr>
                          <a:rPr lang="es-CO" sz="1400" i="1">
                            <a:latin typeface="Cambria Math" panose="02040503050406030204" pitchFamily="18" charset="0"/>
                          </a:rPr>
                        </m:ctrlPr>
                      </m:fPr>
                      <m:num>
                        <m:box>
                          <m:boxPr>
                            <m:ctrlPr>
                              <a:rPr lang="es-CO" sz="1400" i="1">
                                <a:latin typeface="Cambria Math" panose="02040503050406030204" pitchFamily="18" charset="0"/>
                              </a:rPr>
                            </m:ctrlPr>
                          </m:boxPr>
                          <m:e>
                            <m:argPr>
                              <m:argSz m:val="-1"/>
                            </m:argPr>
                            <m:r>
                              <m:rPr>
                                <m:brk m:alnAt="63"/>
                              </m:rPr>
                              <a:rPr lang="es-CO" sz="1400" b="0" i="1">
                                <a:latin typeface="Cambria Math" panose="02040503050406030204" pitchFamily="18" charset="0"/>
                              </a:rPr>
                              <m:t>𝐼</m:t>
                            </m:r>
                            <m:r>
                              <a:rPr lang="es-CO" sz="1400" b="0" i="1">
                                <a:latin typeface="Cambria Math" panose="02040503050406030204" pitchFamily="18" charset="0"/>
                              </a:rPr>
                              <m:t>𝑛𝑐𝑖𝑑𝑒𝑛𝑐𝑖𝑎</m:t>
                            </m:r>
                            <m:r>
                              <a:rPr lang="es-CO" sz="1400" b="0" i="1">
                                <a:latin typeface="Cambria Math" panose="02040503050406030204" pitchFamily="18" charset="0"/>
                              </a:rPr>
                              <m:t> </m:t>
                            </m:r>
                            <m:r>
                              <a:rPr lang="es-CO" sz="1400" b="0" i="1">
                                <a:latin typeface="Cambria Math" panose="02040503050406030204" pitchFamily="18" charset="0"/>
                              </a:rPr>
                              <m:t>𝑑𝑒</m:t>
                            </m:r>
                            <m:r>
                              <a:rPr lang="es-CO" sz="1400" b="0" i="1">
                                <a:latin typeface="Cambria Math" panose="02040503050406030204" pitchFamily="18" charset="0"/>
                              </a:rPr>
                              <m:t> </m:t>
                            </m:r>
                            <m:r>
                              <a:rPr lang="es-CO" sz="1400" b="0" i="1">
                                <a:latin typeface="Cambria Math" panose="02040503050406030204" pitchFamily="18" charset="0"/>
                              </a:rPr>
                              <m:t>𝑃𝑜𝑏𝑟𝑒𝑧𝑎</m:t>
                            </m:r>
                            <m:r>
                              <a:rPr lang="es-CO" sz="1400" b="0" i="1">
                                <a:latin typeface="Cambria Math" panose="02040503050406030204" pitchFamily="18" charset="0"/>
                              </a:rPr>
                              <m:t> </m:t>
                            </m:r>
                            <m:r>
                              <a:rPr lang="es-CO" sz="1400" b="0" i="1">
                                <a:latin typeface="Cambria Math" panose="02040503050406030204" pitchFamily="18" charset="0"/>
                              </a:rPr>
                              <m:t>𝑀𝑢𝑙𝑡𝑖𝑑𝑖𝑚𝑒𝑛𝑠𝑖𝑜𝑛𝑎𝑙</m:t>
                            </m:r>
                            <m:r>
                              <a:rPr lang="es-ES" sz="1400" b="0" i="1">
                                <a:latin typeface="Cambria Math" panose="02040503050406030204" pitchFamily="18" charset="0"/>
                              </a:rPr>
                              <m:t> </m:t>
                            </m:r>
                            <m:r>
                              <a:rPr lang="es-ES" sz="1400" b="0" i="1">
                                <a:latin typeface="Cambria Math" panose="02040503050406030204" pitchFamily="18" charset="0"/>
                              </a:rPr>
                              <m:t>𝑒𝑛</m:t>
                            </m:r>
                            <m:r>
                              <a:rPr lang="es-ES" sz="1400" b="0" i="1">
                                <a:latin typeface="Cambria Math" panose="02040503050406030204" pitchFamily="18" charset="0"/>
                              </a:rPr>
                              <m:t> </m:t>
                            </m:r>
                            <m:r>
                              <a:rPr lang="es-ES" sz="1400" b="0" i="1">
                                <a:latin typeface="Cambria Math" panose="02040503050406030204" pitchFamily="18" charset="0"/>
                              </a:rPr>
                              <m:t>𝑚𝑢𝑗𝑒𝑟𝑒𝑠</m:t>
                            </m:r>
                          </m:e>
                        </m:box>
                        <m:r>
                          <a:rPr lang="es-ES" sz="1400" b="0" i="1">
                            <a:latin typeface="Cambria Math" panose="02040503050406030204" pitchFamily="18" charset="0"/>
                          </a:rPr>
                          <m:t>− </m:t>
                        </m:r>
                        <m:r>
                          <a:rPr lang="es-ES" sz="1400" b="0" i="1">
                            <a:latin typeface="Cambria Math" panose="02040503050406030204" pitchFamily="18" charset="0"/>
                          </a:rPr>
                          <m:t>𝐼𝑛𝑐𝑖𝑑𝑒𝑛𝑐𝑖𝑎</m:t>
                        </m:r>
                        <m:r>
                          <a:rPr lang="es-ES" sz="1400" b="0" i="1">
                            <a:latin typeface="Cambria Math" panose="02040503050406030204" pitchFamily="18" charset="0"/>
                          </a:rPr>
                          <m:t> </m:t>
                        </m:r>
                        <m:r>
                          <a:rPr lang="es-ES" sz="1400" b="0" i="1">
                            <a:latin typeface="Cambria Math" panose="02040503050406030204" pitchFamily="18" charset="0"/>
                          </a:rPr>
                          <m:t>𝑑𝑒</m:t>
                        </m:r>
                        <m:r>
                          <a:rPr lang="es-ES" sz="1400" b="0" i="1">
                            <a:latin typeface="Cambria Math" panose="02040503050406030204" pitchFamily="18" charset="0"/>
                          </a:rPr>
                          <m:t> </m:t>
                        </m:r>
                        <m:r>
                          <a:rPr lang="es-ES" sz="1400" b="0" i="1">
                            <a:latin typeface="Cambria Math" panose="02040503050406030204" pitchFamily="18" charset="0"/>
                          </a:rPr>
                          <m:t>𝑃𝑜𝑏𝑟𝑒𝑧𝑎</m:t>
                        </m:r>
                        <m:r>
                          <a:rPr lang="es-ES" sz="1400" b="0" i="1">
                            <a:latin typeface="Cambria Math" panose="02040503050406030204" pitchFamily="18" charset="0"/>
                          </a:rPr>
                          <m:t> </m:t>
                        </m:r>
                        <m:r>
                          <a:rPr lang="es-ES" sz="1400" b="0" i="1">
                            <a:latin typeface="Cambria Math" panose="02040503050406030204" pitchFamily="18" charset="0"/>
                          </a:rPr>
                          <m:t>𝑀𝑢𝑙𝑡𝑖𝑑𝑖𝑚𝑒𝑛𝑠𝑖𝑜𝑛𝑎𝑙</m:t>
                        </m:r>
                        <m:r>
                          <a:rPr lang="es-ES" sz="1400" b="0" i="1">
                            <a:latin typeface="Cambria Math" panose="02040503050406030204" pitchFamily="18" charset="0"/>
                          </a:rPr>
                          <m:t> </m:t>
                        </m:r>
                        <m:r>
                          <a:rPr lang="es-ES" sz="1400" b="0" i="1">
                            <a:latin typeface="Cambria Math" panose="02040503050406030204" pitchFamily="18" charset="0"/>
                          </a:rPr>
                          <m:t>𝑒𝑛</m:t>
                        </m:r>
                        <m:r>
                          <a:rPr lang="es-ES" sz="1400" b="0" i="1">
                            <a:latin typeface="Cambria Math" panose="02040503050406030204" pitchFamily="18" charset="0"/>
                          </a:rPr>
                          <m:t> </m:t>
                        </m:r>
                        <m:r>
                          <a:rPr lang="es-ES" sz="1400" b="0" i="1">
                            <a:latin typeface="Cambria Math" panose="02040503050406030204" pitchFamily="18" charset="0"/>
                          </a:rPr>
                          <m:t>h𝑜𝑚𝑏𝑟𝑒𝑠</m:t>
                        </m:r>
                      </m:num>
                      <m:den>
                        <m:r>
                          <a:rPr lang="es-CO" sz="1400" i="1">
                            <a:latin typeface="Cambria Math" panose="02040503050406030204" pitchFamily="18" charset="0"/>
                          </a:rPr>
                          <m:t> </m:t>
                        </m:r>
                        <m:box>
                          <m:boxPr>
                            <m:ctrlPr>
                              <a:rPr lang="es-CO" sz="1400" i="1">
                                <a:latin typeface="Cambria Math" panose="02040503050406030204" pitchFamily="18" charset="0"/>
                              </a:rPr>
                            </m:ctrlPr>
                          </m:boxPr>
                          <m:e>
                            <m:argPr>
                              <m:argSz m:val="-1"/>
                            </m:argPr>
                            <m:r>
                              <a:rPr lang="es-CO" sz="1400" i="1">
                                <a:latin typeface="Cambria Math" panose="02040503050406030204" pitchFamily="18" charset="0"/>
                              </a:rPr>
                              <m:t>𝐼𝑛𝑐𝑖𝑑𝑒𝑛𝑐𝑖𝑎</m:t>
                            </m:r>
                            <m:r>
                              <a:rPr lang="es-CO" sz="1400" i="1">
                                <a:latin typeface="Cambria Math" panose="02040503050406030204" pitchFamily="18" charset="0"/>
                              </a:rPr>
                              <m:t> </m:t>
                            </m:r>
                            <m:r>
                              <a:rPr lang="es-CO" sz="1400" i="1">
                                <a:latin typeface="Cambria Math" panose="02040503050406030204" pitchFamily="18" charset="0"/>
                              </a:rPr>
                              <m:t>𝑑𝑒</m:t>
                            </m:r>
                            <m:r>
                              <a:rPr lang="es-CO" sz="1400" i="1">
                                <a:latin typeface="Cambria Math" panose="02040503050406030204" pitchFamily="18" charset="0"/>
                              </a:rPr>
                              <m:t> </m:t>
                            </m:r>
                            <m:r>
                              <a:rPr lang="es-CO" sz="1400" i="1">
                                <a:latin typeface="Cambria Math" panose="02040503050406030204" pitchFamily="18" charset="0"/>
                              </a:rPr>
                              <m:t>𝑃𝑜𝑏𝑟𝑒𝑧𝑎</m:t>
                            </m:r>
                            <m:r>
                              <a:rPr lang="es-CO" sz="1400" i="1">
                                <a:latin typeface="Cambria Math" panose="02040503050406030204" pitchFamily="18" charset="0"/>
                              </a:rPr>
                              <m:t> </m:t>
                            </m:r>
                            <m:r>
                              <a:rPr lang="es-CO" sz="1400" i="1">
                                <a:latin typeface="Cambria Math" panose="02040503050406030204" pitchFamily="18" charset="0"/>
                              </a:rPr>
                              <m:t>𝑀𝑢𝑙𝑡𝑖𝑑𝑖𝑚𝑒𝑛𝑠𝑖𝑜𝑛𝑎𝑙</m:t>
                            </m:r>
                          </m:e>
                        </m:box>
                        <m:r>
                          <a:rPr lang="es-ES" sz="1400" b="0" i="1">
                            <a:latin typeface="Cambria Math" panose="02040503050406030204" pitchFamily="18" charset="0"/>
                          </a:rPr>
                          <m:t> </m:t>
                        </m:r>
                        <m:r>
                          <a:rPr lang="es-ES" sz="1400" b="0" i="1">
                            <a:latin typeface="Cambria Math" panose="02040503050406030204" pitchFamily="18" charset="0"/>
                          </a:rPr>
                          <m:t>𝑒𝑛</m:t>
                        </m:r>
                        <m:r>
                          <a:rPr lang="es-ES" sz="1400" b="0" i="1">
                            <a:latin typeface="Cambria Math" panose="02040503050406030204" pitchFamily="18" charset="0"/>
                          </a:rPr>
                          <m:t> </m:t>
                        </m:r>
                        <m:r>
                          <a:rPr lang="es-ES" sz="1400" b="0" i="1">
                            <a:latin typeface="Cambria Math" panose="02040503050406030204" pitchFamily="18" charset="0"/>
                          </a:rPr>
                          <m:t>h𝑜𝑚𝑏𝑟𝑒𝑠</m:t>
                        </m:r>
                      </m:den>
                    </m:f>
                  </m:oMath>
                </m:oMathPara>
              </a14:m>
              <a:endParaRPr lang="es-CO" sz="1100"/>
            </a:p>
          </xdr:txBody>
        </xdr:sp>
      </mc:Choice>
      <mc:Fallback xmlns="">
        <xdr:sp macro="" textlink="">
          <xdr:nvSpPr>
            <xdr:cNvPr id="5" name="CuadroTexto 4">
              <a:extLst>
                <a:ext uri="{FF2B5EF4-FFF2-40B4-BE49-F238E27FC236}">
                  <a16:creationId xmlns:a16="http://schemas.microsoft.com/office/drawing/2014/main" id="{F5617291-AA4F-4FD3-A796-B886F90321E0}"/>
                </a:ext>
              </a:extLst>
            </xdr:cNvPr>
            <xdr:cNvSpPr txBox="1"/>
          </xdr:nvSpPr>
          <xdr:spPr>
            <a:xfrm>
              <a:off x="1774371" y="4798181"/>
              <a:ext cx="11094065" cy="5129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r>
                <a:rPr lang="es-CO" sz="1400" i="0">
                  <a:latin typeface="Cambria Math" panose="02040503050406030204" pitchFamily="18" charset="0"/>
                </a:rPr>
                <a:t>(□(64&amp;</a:t>
              </a:r>
              <a:r>
                <a:rPr lang="es-CO" sz="1400" b="0" i="0">
                  <a:latin typeface="Cambria Math" panose="02040503050406030204" pitchFamily="18" charset="0"/>
                </a:rPr>
                <a:t>𝐼𝑛𝑐𝑖𝑑𝑒𝑛𝑐𝑖𝑎 𝑑𝑒 𝑃𝑜𝑏𝑟𝑒𝑧𝑎 𝑀𝑢𝑙𝑡𝑖𝑑𝑖𝑚𝑒𝑛𝑠𝑖𝑜𝑛𝑎𝑙</a:t>
              </a:r>
              <a:r>
                <a:rPr lang="es-ES" sz="1400" b="0" i="0">
                  <a:latin typeface="Cambria Math" panose="02040503050406030204" pitchFamily="18" charset="0"/>
                </a:rPr>
                <a:t> 𝑒𝑛 𝑚𝑢𝑗𝑒𝑟𝑒𝑠)− 𝐼𝑛𝑐𝑖𝑑𝑒𝑛𝑐𝑖𝑎 𝑑𝑒 𝑃𝑜𝑏𝑟𝑒𝑧𝑎 𝑀𝑢𝑙𝑡𝑖𝑑𝑖𝑚𝑒𝑛𝑠𝑖𝑜𝑛𝑎𝑙 𝑒𝑛 ℎ𝑜𝑚𝑏𝑟𝑒𝑠</a:t>
              </a:r>
              <a:r>
                <a:rPr lang="es-CO" sz="1400" b="0" i="0">
                  <a:latin typeface="Cambria Math" panose="02040503050406030204" pitchFamily="18" charset="0"/>
                </a:rPr>
                <a:t>)/(</a:t>
              </a:r>
              <a:r>
                <a:rPr lang="es-CO" sz="1400" i="0">
                  <a:latin typeface="Cambria Math" panose="02040503050406030204" pitchFamily="18" charset="0"/>
                </a:rPr>
                <a:t> □(64&amp;𝐼𝑛𝑐𝑖𝑑𝑒𝑛𝑐𝑖𝑎 𝑑𝑒 𝑃𝑜𝑏𝑟𝑒𝑧𝑎 𝑀𝑢𝑙𝑡𝑖𝑑𝑖𝑚𝑒𝑛𝑠𝑖𝑜𝑛𝑎𝑙</a:t>
              </a:r>
              <a:r>
                <a:rPr lang="es-ES" sz="1400" b="0" i="0">
                  <a:latin typeface="Cambria Math" panose="02040503050406030204" pitchFamily="18" charset="0"/>
                </a:rPr>
                <a:t>)  𝑒𝑛 ℎ𝑜𝑚𝑏𝑟𝑒𝑠</a:t>
              </a:r>
              <a:r>
                <a:rPr lang="es-CO" sz="1400" b="0" i="0">
                  <a:latin typeface="Cambria Math" panose="02040503050406030204" pitchFamily="18" charset="0"/>
                </a:rPr>
                <a:t>)</a:t>
              </a:r>
              <a:endParaRPr lang="es-CO" sz="1100"/>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73AC12CC-2057-41E9-AE0B-4BC3CFA2E518}"/>
            </a:ext>
          </a:extLst>
        </xdr:cNvPr>
        <xdr:cNvGrpSpPr/>
      </xdr:nvGrpSpPr>
      <xdr:grpSpPr>
        <a:xfrm>
          <a:off x="0" y="0"/>
          <a:ext cx="13384326" cy="2517321"/>
          <a:chOff x="0" y="0"/>
          <a:chExt cx="12845143" cy="2517321"/>
        </a:xfrm>
      </xdr:grpSpPr>
      <xdr:pic>
        <xdr:nvPicPr>
          <xdr:cNvPr id="6" name="Imagen 5">
            <a:extLst>
              <a:ext uri="{FF2B5EF4-FFF2-40B4-BE49-F238E27FC236}">
                <a16:creationId xmlns:a16="http://schemas.microsoft.com/office/drawing/2014/main" id="{229F8E4A-92D2-B36F-F768-7451717806E6}"/>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991C2485-53B2-3C11-B0B7-36B004E98013}"/>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5.xml><?xml version="1.0" encoding="utf-8"?>
<xdr:wsDr xmlns:xdr="http://schemas.openxmlformats.org/drawingml/2006/spreadsheetDrawing" xmlns:a="http://schemas.openxmlformats.org/drawingml/2006/main">
  <xdr:oneCellAnchor>
    <xdr:from>
      <xdr:col>1</xdr:col>
      <xdr:colOff>652552</xdr:colOff>
      <xdr:row>18</xdr:row>
      <xdr:rowOff>18586</xdr:rowOff>
    </xdr:from>
    <xdr:ext cx="11094065" cy="521361"/>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235CF441-D3DB-48E5-BF93-1209E85FC2D6}"/>
                </a:ext>
              </a:extLst>
            </xdr:cNvPr>
            <xdr:cNvSpPr txBox="1"/>
          </xdr:nvSpPr>
          <xdr:spPr>
            <a:xfrm>
              <a:off x="1967909" y="4853657"/>
              <a:ext cx="11094065" cy="5213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𝑝𝑒𝑛𝑠𝑖𝑜𝑛𝑎𝑑𝑜𝑠</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𝑚𝑢𝑗𝑒𝑟𝑒𝑠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𝑝𝑎𝑟𝑎</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r>
                          <a:rPr lang="es-ES" sz="900" b="0" i="1">
                            <a:latin typeface="Cambria Math" panose="02040503050406030204" pitchFamily="18" charset="0"/>
                          </a:rPr>
                          <m:t>−  </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𝑝𝑒𝑛𝑠𝑖𝑜𝑛𝑎𝑑𝑎𝑠</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𝑝𝑎𝑟𝑎</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𝑝𝑒𝑛𝑠𝑖𝑜𝑛𝑎𝑑𝑎𝑠</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𝑒𝑑𝑎𝑑</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𝑝𝑎𝑟𝑎</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𝑡𝑟𝑎𝑏𝑎𝑗𝑎𝑟</m:t>
                            </m:r>
                          </m:den>
                        </m:f>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235CF441-D3DB-48E5-BF93-1209E85FC2D6}"/>
                </a:ext>
              </a:extLst>
            </xdr:cNvPr>
            <xdr:cNvSpPr txBox="1"/>
          </xdr:nvSpPr>
          <xdr:spPr>
            <a:xfrm>
              <a:off x="1967909" y="4853657"/>
              <a:ext cx="11094065" cy="5213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𝑝𝑒𝑛𝑠𝑖𝑜𝑛𝑎𝑑𝑜𝑠)/(</a:t>
              </a:r>
              <a:r>
                <a:rPr lang="es-ES" sz="900" b="0" i="0">
                  <a:latin typeface="Cambria Math" panose="02040503050406030204" pitchFamily="18" charset="0"/>
                </a:rPr>
                <a:t>𝑇𝑜𝑡𝑎𝑙 𝑑𝑒 𝑚𝑢𝑗𝑒𝑟𝑒𝑠 𝑒𝑛 𝑒𝑑𝑎𝑑 𝑝𝑎𝑟𝑎 𝑡𝑟𝑎𝑏𝑎𝑗𝑎𝑟</a:t>
              </a:r>
              <a:r>
                <a:rPr lang="es-CO" sz="900" b="0" i="0">
                  <a:latin typeface="Cambria Math" panose="02040503050406030204" pitchFamily="18" charset="0"/>
                </a:rPr>
                <a:t>)</a:t>
              </a:r>
              <a:r>
                <a:rPr lang="es-ES" sz="900" b="0" i="0">
                  <a:latin typeface="Cambria Math" panose="02040503050406030204" pitchFamily="18" charset="0"/>
                </a:rPr>
                <a:t>−  (𝑁ú𝑚𝑒𝑟𝑜 𝑑𝑒 ℎ𝑜𝑚𝑏𝑟𝑒𝑠 𝑝𝑒𝑛𝑠𝑖𝑜𝑛𝑎𝑑𝑎𝑠)/(𝑇𝑜𝑡𝑎𝑙 𝑑𝑒 ℎ𝑜𝑚𝑏𝑟𝑒𝑠 𝑒𝑛 𝑒𝑑𝑎𝑑 𝑝𝑎𝑟𝑎 𝑡𝑟𝑎𝑏𝑎𝑗𝑎𝑟)</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𝑝𝑒𝑛𝑠𝑖𝑜𝑛𝑎𝑑𝑎𝑠)/(𝑇𝑜𝑡𝑎𝑙 𝑑𝑒 ℎ𝑜𝑚𝑏𝑟𝑒𝑠 𝑒𝑛 𝑒𝑑𝑎𝑑 𝑝𝑎𝑟𝑎 𝑡𝑟𝑎𝑏𝑎𝑗𝑎𝑟)</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43544</xdr:rowOff>
    </xdr:from>
    <xdr:to>
      <xdr:col>13</xdr:col>
      <xdr:colOff>10885</xdr:colOff>
      <xdr:row>71</xdr:row>
      <xdr:rowOff>39594</xdr:rowOff>
    </xdr:to>
    <xdr:pic>
      <xdr:nvPicPr>
        <xdr:cNvPr id="4" name="Imagen 3">
          <a:extLst>
            <a:ext uri="{FF2B5EF4-FFF2-40B4-BE49-F238E27FC236}">
              <a16:creationId xmlns:a16="http://schemas.microsoft.com/office/drawing/2014/main" id="{B4E98195-477D-4A02-8243-19F696EF62AB}"/>
            </a:ext>
          </a:extLst>
        </xdr:cNvPr>
        <xdr:cNvPicPr>
          <a:picLocks noChangeAspect="1"/>
        </xdr:cNvPicPr>
      </xdr:nvPicPr>
      <xdr:blipFill rotWithShape="1">
        <a:blip xmlns:r="http://schemas.openxmlformats.org/officeDocument/2006/relationships" r:embed="rId1"/>
        <a:srcRect r="1627"/>
        <a:stretch/>
      </xdr:blipFill>
      <xdr:spPr>
        <a:xfrm>
          <a:off x="0" y="13530944"/>
          <a:ext cx="13737771" cy="12152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C9245372-424C-404B-B5E0-8479F121A157}"/>
            </a:ext>
          </a:extLst>
        </xdr:cNvPr>
        <xdr:cNvGrpSpPr/>
      </xdr:nvGrpSpPr>
      <xdr:grpSpPr>
        <a:xfrm>
          <a:off x="0" y="0"/>
          <a:ext cx="13503388" cy="2517321"/>
          <a:chOff x="0" y="0"/>
          <a:chExt cx="12845143" cy="2517321"/>
        </a:xfrm>
      </xdr:grpSpPr>
      <xdr:pic>
        <xdr:nvPicPr>
          <xdr:cNvPr id="6" name="Imagen 5">
            <a:extLst>
              <a:ext uri="{FF2B5EF4-FFF2-40B4-BE49-F238E27FC236}">
                <a16:creationId xmlns:a16="http://schemas.microsoft.com/office/drawing/2014/main" id="{40E1DA50-A539-46F9-F198-CEF2A5705977}"/>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D17BB4CB-C8F9-DE23-FF8C-A80FEDCF441B}"/>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6.xml><?xml version="1.0" encoding="utf-8"?>
<xdr:wsDr xmlns:xdr="http://schemas.openxmlformats.org/drawingml/2006/spreadsheetDrawing" xmlns:a="http://schemas.openxmlformats.org/drawingml/2006/main">
  <xdr:oneCellAnchor>
    <xdr:from>
      <xdr:col>1</xdr:col>
      <xdr:colOff>579858</xdr:colOff>
      <xdr:row>18</xdr:row>
      <xdr:rowOff>144623</xdr:rowOff>
    </xdr:from>
    <xdr:ext cx="11094065" cy="286938"/>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8F4516E2-0F9D-47F5-B628-89277AE7EDFC}"/>
                </a:ext>
              </a:extLst>
            </xdr:cNvPr>
            <xdr:cNvSpPr txBox="1"/>
          </xdr:nvSpPr>
          <xdr:spPr>
            <a:xfrm>
              <a:off x="1809944" y="4847252"/>
              <a:ext cx="11094065" cy="2869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r>
                          <a:rPr lang="es-CO" sz="900" i="1">
                            <a:latin typeface="Cambria Math" panose="02040503050406030204" pitchFamily="18" charset="0"/>
                          </a:rPr>
                          <m:t>𝐶𝑎𝑛𝑡𝑖𝑑𝑎𝑑</m:t>
                        </m:r>
                        <m:r>
                          <a:rPr lang="es-CO" sz="900" i="1">
                            <a:latin typeface="Cambria Math" panose="02040503050406030204" pitchFamily="18" charset="0"/>
                          </a:rPr>
                          <m:t> </m:t>
                        </m:r>
                        <m:r>
                          <a:rPr lang="es-CO" sz="900" i="1">
                            <a:latin typeface="Cambria Math" panose="02040503050406030204" pitchFamily="18" charset="0"/>
                          </a:rPr>
                          <m:t>𝑝𝑟𝑜𝑚𝑒𝑑𝑖𝑜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𝑝𝑒𝑛𝑠𝑖</m:t>
                        </m:r>
                        <m:r>
                          <a:rPr lang="es-CO" sz="900" i="1">
                            <a:latin typeface="Cambria Math" panose="02040503050406030204" pitchFamily="18" charset="0"/>
                          </a:rPr>
                          <m:t>ó</m:t>
                        </m:r>
                        <m:r>
                          <a:rPr lang="es-CO" sz="900" i="1">
                            <a:latin typeface="Cambria Math" panose="02040503050406030204" pitchFamily="18" charset="0"/>
                          </a:rPr>
                          <m:t>𝑛</m:t>
                        </m:r>
                        <m:r>
                          <a:rPr lang="es-CO" sz="900" i="1">
                            <a:latin typeface="Cambria Math" panose="02040503050406030204" pitchFamily="18" charset="0"/>
                          </a:rPr>
                          <m:t> </m:t>
                        </m:r>
                        <m:r>
                          <a:rPr lang="es-CO" sz="900" i="1">
                            <a:latin typeface="Cambria Math" panose="02040503050406030204" pitchFamily="18" charset="0"/>
                          </a:rPr>
                          <m:t>𝑝𝑎𝑟𝑎</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ES" sz="900" b="0" i="1">
                            <a:latin typeface="Cambria Math" panose="02040503050406030204" pitchFamily="18" charset="0"/>
                          </a:rPr>
                          <m:t>−  </m:t>
                        </m:r>
                        <m:r>
                          <a:rPr lang="es-ES" sz="900" b="0" i="1">
                            <a:latin typeface="Cambria Math" panose="02040503050406030204" pitchFamily="18" charset="0"/>
                          </a:rPr>
                          <m:t>𝐶𝑎𝑛𝑡𝑖𝑑𝑎𝑑</m:t>
                        </m:r>
                        <m:r>
                          <a:rPr lang="es-ES" sz="900" b="0" i="1">
                            <a:latin typeface="Cambria Math" panose="02040503050406030204" pitchFamily="18" charset="0"/>
                          </a:rPr>
                          <m:t> </m:t>
                        </m:r>
                        <m:r>
                          <a:rPr lang="es-ES" sz="900" b="0" i="1">
                            <a:latin typeface="Cambria Math" panose="02040503050406030204" pitchFamily="18" charset="0"/>
                          </a:rPr>
                          <m:t>𝑝𝑟𝑜𝑚𝑒𝑑𝑖𝑜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𝑝𝑒𝑛𝑠𝑖</m:t>
                        </m:r>
                        <m:r>
                          <a:rPr lang="es-ES" sz="900" b="0" i="1">
                            <a:latin typeface="Cambria Math" panose="02040503050406030204" pitchFamily="18" charset="0"/>
                          </a:rPr>
                          <m:t>ó</m:t>
                        </m:r>
                        <m:r>
                          <a:rPr lang="es-ES" sz="900" b="0" i="1">
                            <a:latin typeface="Cambria Math" panose="02040503050406030204" pitchFamily="18" charset="0"/>
                          </a:rPr>
                          <m:t>𝑛</m:t>
                        </m:r>
                        <m:r>
                          <a:rPr lang="es-ES" sz="900" b="0" i="1">
                            <a:latin typeface="Cambria Math" panose="02040503050406030204" pitchFamily="18" charset="0"/>
                          </a:rPr>
                          <m:t> </m:t>
                        </m:r>
                        <m:r>
                          <a:rPr lang="es-ES" sz="900" b="0" i="1">
                            <a:latin typeface="Cambria Math" panose="02040503050406030204" pitchFamily="18" charset="0"/>
                          </a:rPr>
                          <m:t>𝑝𝑎𝑟𝑎</m:t>
                        </m:r>
                        <m:r>
                          <a:rPr lang="es-ES" sz="900" b="0" i="1">
                            <a:latin typeface="Cambria Math" panose="02040503050406030204" pitchFamily="18" charset="0"/>
                          </a:rPr>
                          <m:t> </m:t>
                        </m:r>
                        <m:r>
                          <a:rPr lang="es-ES" sz="900" b="0" i="1">
                            <a:latin typeface="Cambria Math" panose="02040503050406030204" pitchFamily="18" charset="0"/>
                          </a:rPr>
                          <m:t>h𝑜𝑚𝑏𝑟𝑒𝑠</m:t>
                        </m:r>
                      </m:num>
                      <m:den>
                        <m:r>
                          <a:rPr lang="es-CO" sz="900" i="1">
                            <a:latin typeface="Cambria Math" panose="02040503050406030204" pitchFamily="18" charset="0"/>
                          </a:rPr>
                          <m:t> </m:t>
                        </m:r>
                        <m:r>
                          <a:rPr lang="es-ES" sz="900" b="0" i="1">
                            <a:solidFill>
                              <a:schemeClr val="tx1"/>
                            </a:solidFill>
                            <a:effectLst/>
                            <a:latin typeface="Cambria Math" panose="02040503050406030204" pitchFamily="18" charset="0"/>
                            <a:ea typeface="+mn-ea"/>
                            <a:cs typeface="+mn-cs"/>
                          </a:rPr>
                          <m:t>𝐶𝑎𝑛𝑡𝑖𝑑𝑎𝑑</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𝑝𝑟𝑜𝑚𝑒𝑑𝑖𝑜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𝑝𝑒𝑛𝑠𝑖</m:t>
                        </m:r>
                        <m:r>
                          <a:rPr lang="es-ES" sz="900" b="0" i="1">
                            <a:solidFill>
                              <a:schemeClr val="tx1"/>
                            </a:solidFill>
                            <a:effectLst/>
                            <a:latin typeface="Cambria Math" panose="02040503050406030204" pitchFamily="18" charset="0"/>
                            <a:ea typeface="+mn-ea"/>
                            <a:cs typeface="+mn-cs"/>
                          </a:rPr>
                          <m:t>ó</m:t>
                        </m:r>
                        <m:r>
                          <a:rPr lang="es-ES" sz="900" b="0" i="1">
                            <a:solidFill>
                              <a:schemeClr val="tx1"/>
                            </a:solidFill>
                            <a:effectLst/>
                            <a:latin typeface="Cambria Math" panose="02040503050406030204" pitchFamily="18" charset="0"/>
                            <a:ea typeface="+mn-ea"/>
                            <a:cs typeface="+mn-cs"/>
                          </a:rPr>
                          <m:t>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𝑝𝑎𝑟𝑎</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8F4516E2-0F9D-47F5-B628-89277AE7EDFC}"/>
                </a:ext>
              </a:extLst>
            </xdr:cNvPr>
            <xdr:cNvSpPr txBox="1"/>
          </xdr:nvSpPr>
          <xdr:spPr>
            <a:xfrm>
              <a:off x="1809944" y="4847252"/>
              <a:ext cx="11094065" cy="2869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(𝐶𝑎𝑛𝑡𝑖𝑑𝑎𝑑 𝑝𝑟𝑜𝑚𝑒𝑑𝑖𝑜 𝑑𝑒 𝑝𝑒𝑛𝑠𝑖ó𝑛 𝑝𝑎𝑟𝑎 𝑚𝑢𝑗𝑒𝑟𝑒𝑠</a:t>
              </a:r>
              <a:r>
                <a:rPr lang="es-ES" sz="900" b="0" i="0">
                  <a:latin typeface="Cambria Math" panose="02040503050406030204" pitchFamily="18" charset="0"/>
                </a:rPr>
                <a:t>−  𝐶𝑎𝑛𝑡𝑖𝑑𝑎𝑑 𝑝𝑟𝑜𝑚𝑒𝑑𝑖𝑜 𝑑𝑒 𝑝𝑒𝑛𝑠𝑖ó𝑛 𝑝𝑎𝑟𝑎 ℎ𝑜𝑚𝑏𝑟𝑒𝑠</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𝐶𝑎𝑛𝑡𝑖𝑑𝑎𝑑 𝑝𝑟𝑜𝑚𝑒𝑑𝑖𝑜 𝑑𝑒 𝑝𝑒𝑛𝑠𝑖ó𝑛 𝑝𝑎𝑟𝑎 ℎ𝑜𝑚𝑏𝑟𝑒𝑠</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32657</xdr:rowOff>
    </xdr:from>
    <xdr:to>
      <xdr:col>13</xdr:col>
      <xdr:colOff>21772</xdr:colOff>
      <xdr:row>71</xdr:row>
      <xdr:rowOff>28707</xdr:rowOff>
    </xdr:to>
    <xdr:pic>
      <xdr:nvPicPr>
        <xdr:cNvPr id="4" name="Imagen 3">
          <a:extLst>
            <a:ext uri="{FF2B5EF4-FFF2-40B4-BE49-F238E27FC236}">
              <a16:creationId xmlns:a16="http://schemas.microsoft.com/office/drawing/2014/main" id="{F87C128B-7145-437A-A675-E36A0834342E}"/>
            </a:ext>
          </a:extLst>
        </xdr:cNvPr>
        <xdr:cNvPicPr>
          <a:picLocks noChangeAspect="1"/>
        </xdr:cNvPicPr>
      </xdr:nvPicPr>
      <xdr:blipFill rotWithShape="1">
        <a:blip xmlns:r="http://schemas.openxmlformats.org/officeDocument/2006/relationships" r:embed="rId1"/>
        <a:srcRect r="1627"/>
        <a:stretch/>
      </xdr:blipFill>
      <xdr:spPr>
        <a:xfrm>
          <a:off x="0" y="14521543"/>
          <a:ext cx="13574486" cy="12152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103525A3-3010-4FD0-A85C-223DCE1A9BF9}"/>
            </a:ext>
          </a:extLst>
        </xdr:cNvPr>
        <xdr:cNvGrpSpPr/>
      </xdr:nvGrpSpPr>
      <xdr:grpSpPr>
        <a:xfrm>
          <a:off x="0" y="0"/>
          <a:ext cx="13431951" cy="2517321"/>
          <a:chOff x="0" y="0"/>
          <a:chExt cx="12845143" cy="2517321"/>
        </a:xfrm>
      </xdr:grpSpPr>
      <xdr:pic>
        <xdr:nvPicPr>
          <xdr:cNvPr id="6" name="Imagen 5">
            <a:extLst>
              <a:ext uri="{FF2B5EF4-FFF2-40B4-BE49-F238E27FC236}">
                <a16:creationId xmlns:a16="http://schemas.microsoft.com/office/drawing/2014/main" id="{419FCE85-5025-443D-8CF6-6DF5D1B27AD6}"/>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1848B44B-DDB5-1ABE-34F8-8EF78A2890D0}"/>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1</xdr:colOff>
      <xdr:row>64</xdr:row>
      <xdr:rowOff>43544</xdr:rowOff>
    </xdr:from>
    <xdr:ext cx="13563600" cy="1313221"/>
    <xdr:pic>
      <xdr:nvPicPr>
        <xdr:cNvPr id="4" name="Imagen 3">
          <a:extLst>
            <a:ext uri="{FF2B5EF4-FFF2-40B4-BE49-F238E27FC236}">
              <a16:creationId xmlns:a16="http://schemas.microsoft.com/office/drawing/2014/main" id="{5370F365-892F-4C28-8613-C9A0A35A9920}"/>
            </a:ext>
          </a:extLst>
        </xdr:cNvPr>
        <xdr:cNvPicPr>
          <a:picLocks noChangeAspect="1"/>
        </xdr:cNvPicPr>
      </xdr:nvPicPr>
      <xdr:blipFill rotWithShape="1">
        <a:blip xmlns:r="http://schemas.openxmlformats.org/officeDocument/2006/relationships" r:embed="rId1"/>
        <a:srcRect r="1627"/>
        <a:stretch/>
      </xdr:blipFill>
      <xdr:spPr>
        <a:xfrm>
          <a:off x="1" y="14743794"/>
          <a:ext cx="13563600" cy="1313221"/>
        </a:xfrm>
        <a:prstGeom prst="rect">
          <a:avLst/>
        </a:prstGeom>
      </xdr:spPr>
    </xdr:pic>
    <xdr:clientData/>
  </xdr:oneCellAnchor>
  <xdr:oneCellAnchor>
    <xdr:from>
      <xdr:col>4</xdr:col>
      <xdr:colOff>18144</xdr:colOff>
      <xdr:row>18</xdr:row>
      <xdr:rowOff>36286</xdr:rowOff>
    </xdr:from>
    <xdr:ext cx="5742049" cy="487121"/>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206B2B88-5E6B-4334-A92F-926029A41CA9}"/>
                </a:ext>
              </a:extLst>
            </xdr:cNvPr>
            <xdr:cNvSpPr txBox="1"/>
          </xdr:nvSpPr>
          <xdr:spPr>
            <a:xfrm>
              <a:off x="4230311" y="4957536"/>
              <a:ext cx="5742049" cy="4871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800" i="1">
                            <a:latin typeface="Cambria Math" panose="02040503050406030204" pitchFamily="18" charset="0"/>
                            <a:ea typeface="Cambria Math" panose="02040503050406030204" pitchFamily="18" charset="0"/>
                          </a:rPr>
                        </m:ctrlPr>
                      </m:fPr>
                      <m:num>
                        <m:func>
                          <m:funcPr>
                            <m:ctrlPr>
                              <a:rPr lang="es-CO" sz="800" i="1">
                                <a:latin typeface="Cambria Math" panose="02040503050406030204" pitchFamily="18" charset="0"/>
                                <a:ea typeface="Cambria Math" panose="02040503050406030204" pitchFamily="18" charset="0"/>
                              </a:rPr>
                            </m:ctrlPr>
                          </m:funcPr>
                          <m:fName>
                            <m:r>
                              <m:rPr>
                                <m:sty m:val="p"/>
                              </m:rPr>
                              <a:rPr lang="es-CO" sz="800" i="0">
                                <a:latin typeface="Cambria Math" panose="02040503050406030204" pitchFamily="18" charset="0"/>
                                <a:ea typeface="Cambria Math" panose="02040503050406030204" pitchFamily="18" charset="0"/>
                              </a:rPr>
                              <m:t>log</m:t>
                            </m:r>
                          </m:fName>
                          <m:e>
                            <m:r>
                              <a:rPr lang="es-ES" sz="800" b="0" i="1">
                                <a:latin typeface="Cambria Math" panose="02040503050406030204" pitchFamily="18" charset="0"/>
                                <a:ea typeface="Cambria Math" panose="02040503050406030204" pitchFamily="18" charset="0"/>
                              </a:rPr>
                              <m:t>(</m:t>
                            </m:r>
                            <m:f>
                              <m:fPr>
                                <m:ctrlPr>
                                  <a:rPr lang="es-CO" sz="800" i="1">
                                    <a:latin typeface="Cambria Math" panose="02040503050406030204" pitchFamily="18" charset="0"/>
                                    <a:ea typeface="Cambria Math" panose="02040503050406030204" pitchFamily="18" charset="0"/>
                                  </a:rPr>
                                </m:ctrlPr>
                              </m:fPr>
                              <m:num>
                                <m:r>
                                  <a:rPr lang="es-ES" sz="800" b="0" i="1">
                                    <a:latin typeface="Cambria Math" panose="02040503050406030204" pitchFamily="18" charset="0"/>
                                    <a:ea typeface="Cambria Math" panose="02040503050406030204" pitchFamily="18" charset="0"/>
                                  </a:rPr>
                                  <m:t>𝑆𝑎𝑙𝑑𝑜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𝑐𝑢𝑒𝑛𝑡𝑎</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𝑎h𝑜𝑟𝑟𝑜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𝑚𝑢𝑗𝑒𝑟𝑒𝑠</m:t>
                                </m:r>
                              </m:num>
                              <m:den>
                                <m:r>
                                  <a:rPr lang="es-ES" sz="800" b="0" i="1">
                                    <a:latin typeface="Cambria Math" panose="02040503050406030204" pitchFamily="18" charset="0"/>
                                    <a:ea typeface="Cambria Math" panose="02040503050406030204" pitchFamily="18" charset="0"/>
                                  </a:rPr>
                                  <m:t>𝑁</m:t>
                                </m:r>
                                <m:r>
                                  <a:rPr lang="es-ES" sz="800" b="0" i="1">
                                    <a:latin typeface="Cambria Math" panose="02040503050406030204" pitchFamily="18" charset="0"/>
                                    <a:ea typeface="Cambria Math" panose="02040503050406030204" pitchFamily="18" charset="0"/>
                                  </a:rPr>
                                  <m:t>ú</m:t>
                                </m:r>
                                <m:r>
                                  <a:rPr lang="es-ES" sz="800" b="0" i="1">
                                    <a:latin typeface="Cambria Math" panose="02040503050406030204" pitchFamily="18" charset="0"/>
                                    <a:ea typeface="Cambria Math" panose="02040503050406030204" pitchFamily="18" charset="0"/>
                                  </a:rPr>
                                  <m:t>𝑚𝑒𝑟𝑜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𝑐𝑢𝑒𝑛𝑡𝑎𝑠</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𝑎h𝑜𝑟𝑟𝑜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𝑚𝑢𝑗𝑒𝑟𝑒𝑠</m:t>
                                </m:r>
                              </m:den>
                            </m:f>
                            <m:r>
                              <a:rPr lang="es-ES" sz="800" b="0" i="1">
                                <a:latin typeface="Cambria Math" panose="02040503050406030204" pitchFamily="18" charset="0"/>
                                <a:ea typeface="Cambria Math" panose="02040503050406030204" pitchFamily="18" charset="0"/>
                              </a:rPr>
                              <m:t>)</m:t>
                            </m:r>
                          </m:e>
                        </m:func>
                        <m:r>
                          <a:rPr lang="es-ES" sz="800" b="0" i="1">
                            <a:latin typeface="Cambria Math" panose="02040503050406030204" pitchFamily="18" charset="0"/>
                            <a:ea typeface="Cambria Math" panose="02040503050406030204" pitchFamily="18" charset="0"/>
                          </a:rPr>
                          <m:t>−</m:t>
                        </m:r>
                        <m:func>
                          <m:funcPr>
                            <m:ctrlPr>
                              <a:rPr lang="es-ES" sz="800" b="0" i="1">
                                <a:latin typeface="Cambria Math" panose="02040503050406030204" pitchFamily="18" charset="0"/>
                                <a:ea typeface="Cambria Math" panose="02040503050406030204" pitchFamily="18" charset="0"/>
                              </a:rPr>
                            </m:ctrlPr>
                          </m:funcPr>
                          <m:fName>
                            <m:r>
                              <m:rPr>
                                <m:sty m:val="p"/>
                              </m:rPr>
                              <a:rPr lang="es-ES" sz="800" b="0" i="0">
                                <a:latin typeface="Cambria Math" panose="02040503050406030204" pitchFamily="18" charset="0"/>
                                <a:ea typeface="Cambria Math" panose="02040503050406030204" pitchFamily="18" charset="0"/>
                              </a:rPr>
                              <m:t>log</m:t>
                            </m:r>
                          </m:fName>
                          <m:e>
                            <m:r>
                              <a:rPr lang="es-ES" sz="800" b="0" i="1">
                                <a:latin typeface="Cambria Math" panose="02040503050406030204" pitchFamily="18" charset="0"/>
                                <a:ea typeface="Cambria Math" panose="02040503050406030204" pitchFamily="18" charset="0"/>
                              </a:rPr>
                              <m:t>(</m:t>
                            </m:r>
                            <m:f>
                              <m:fPr>
                                <m:ctrlPr>
                                  <a:rPr lang="es-ES" sz="800" b="0" i="1">
                                    <a:latin typeface="Cambria Math" panose="02040503050406030204" pitchFamily="18" charset="0"/>
                                    <a:ea typeface="Cambria Math" panose="02040503050406030204" pitchFamily="18" charset="0"/>
                                  </a:rPr>
                                </m:ctrlPr>
                              </m:fPr>
                              <m:num>
                                <m:r>
                                  <a:rPr lang="es-ES" sz="800" b="0" i="1">
                                    <a:latin typeface="Cambria Math" panose="02040503050406030204" pitchFamily="18" charset="0"/>
                                    <a:ea typeface="Cambria Math" panose="02040503050406030204" pitchFamily="18" charset="0"/>
                                  </a:rPr>
                                  <m:t>𝑆𝑎𝑙𝑑𝑜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𝑐𝑢𝑒𝑛𝑡𝑎𝑠</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𝑎h𝑜𝑟𝑟𝑜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h𝑜𝑚𝑏𝑟𝑒𝑠</m:t>
                                </m:r>
                              </m:num>
                              <m:den>
                                <m:r>
                                  <a:rPr lang="es-ES" sz="800" b="0" i="1">
                                    <a:latin typeface="Cambria Math" panose="02040503050406030204" pitchFamily="18" charset="0"/>
                                    <a:ea typeface="Cambria Math" panose="02040503050406030204" pitchFamily="18" charset="0"/>
                                  </a:rPr>
                                  <m:t>𝑁</m:t>
                                </m:r>
                                <m:r>
                                  <a:rPr lang="es-ES" sz="800" b="0" i="1">
                                    <a:latin typeface="Cambria Math" panose="02040503050406030204" pitchFamily="18" charset="0"/>
                                    <a:ea typeface="Cambria Math" panose="02040503050406030204" pitchFamily="18" charset="0"/>
                                  </a:rPr>
                                  <m:t>ú</m:t>
                                </m:r>
                                <m:r>
                                  <a:rPr lang="es-ES" sz="800" b="0" i="1">
                                    <a:latin typeface="Cambria Math" panose="02040503050406030204" pitchFamily="18" charset="0"/>
                                    <a:ea typeface="Cambria Math" panose="02040503050406030204" pitchFamily="18" charset="0"/>
                                  </a:rPr>
                                  <m:t>𝑚𝑒𝑟𝑜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𝑐𝑢𝑒𝑛𝑡𝑎𝑠</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𝑎h𝑜𝑟𝑟𝑜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h𝑜𝑚𝑏𝑟𝑒𝑠</m:t>
                                </m:r>
                              </m:den>
                            </m:f>
                            <m:r>
                              <a:rPr lang="es-ES" sz="800" b="0" i="1">
                                <a:latin typeface="Cambria Math" panose="02040503050406030204" pitchFamily="18" charset="0"/>
                                <a:ea typeface="Cambria Math" panose="02040503050406030204" pitchFamily="18" charset="0"/>
                              </a:rPr>
                              <m:t>)</m:t>
                            </m:r>
                          </m:e>
                        </m:func>
                      </m:num>
                      <m:den>
                        <m:func>
                          <m:funcPr>
                            <m:ctrlPr>
                              <a:rPr lang="es-ES" sz="1050" b="0" i="1">
                                <a:solidFill>
                                  <a:schemeClr val="tx1"/>
                                </a:solidFill>
                                <a:effectLst/>
                                <a:latin typeface="Cambria Math" panose="02040503050406030204" pitchFamily="18" charset="0"/>
                                <a:ea typeface="+mn-ea"/>
                                <a:cs typeface="+mn-cs"/>
                              </a:rPr>
                            </m:ctrlPr>
                          </m:funcPr>
                          <m:fName>
                            <m:r>
                              <m:rPr>
                                <m:sty m:val="p"/>
                              </m:rPr>
                              <a:rPr lang="es-ES" sz="1050" b="0" i="0">
                                <a:solidFill>
                                  <a:schemeClr val="tx1"/>
                                </a:solidFill>
                                <a:effectLst/>
                                <a:latin typeface="Cambria Math" panose="02040503050406030204" pitchFamily="18" charset="0"/>
                                <a:ea typeface="+mn-ea"/>
                                <a:cs typeface="+mn-cs"/>
                              </a:rPr>
                              <m:t>log</m:t>
                            </m:r>
                            <m:r>
                              <a:rPr lang="es-ES" sz="1050" b="0" i="0">
                                <a:solidFill>
                                  <a:schemeClr val="tx1"/>
                                </a:solidFill>
                                <a:effectLst/>
                                <a:latin typeface="Cambria Math" panose="02040503050406030204" pitchFamily="18" charset="0"/>
                                <a:ea typeface="+mn-ea"/>
                                <a:cs typeface="+mn-cs"/>
                              </a:rPr>
                              <m:t>(</m:t>
                            </m:r>
                          </m:fName>
                          <m:e>
                            <m:f>
                              <m:fPr>
                                <m:ctrlPr>
                                  <a:rPr lang="es-ES" sz="1050" b="0" i="1">
                                    <a:solidFill>
                                      <a:schemeClr val="tx1"/>
                                    </a:solidFill>
                                    <a:effectLst/>
                                    <a:latin typeface="Cambria Math" panose="02040503050406030204" pitchFamily="18" charset="0"/>
                                    <a:ea typeface="+mn-ea"/>
                                    <a:cs typeface="+mn-cs"/>
                                  </a:rPr>
                                </m:ctrlPr>
                              </m:fPr>
                              <m:num>
                                <m:r>
                                  <a:rPr lang="es-ES" sz="1050" b="0" i="1">
                                    <a:solidFill>
                                      <a:schemeClr val="tx1"/>
                                    </a:solidFill>
                                    <a:effectLst/>
                                    <a:latin typeface="Cambria Math" panose="02040503050406030204" pitchFamily="18" charset="0"/>
                                    <a:ea typeface="+mn-ea"/>
                                    <a:cs typeface="+mn-cs"/>
                                  </a:rPr>
                                  <m:t>𝑆𝑎𝑙𝑑𝑜</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𝑐𝑢𝑒𝑛𝑡𝑎𝑠</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𝑑𝑒</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𝑎h𝑜𝑟𝑟𝑜</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h𝑜𝑚𝑏𝑟𝑒𝑠</m:t>
                                </m:r>
                              </m:num>
                              <m:den>
                                <m:r>
                                  <a:rPr lang="es-ES" sz="1050" b="0" i="1">
                                    <a:solidFill>
                                      <a:schemeClr val="tx1"/>
                                    </a:solidFill>
                                    <a:effectLst/>
                                    <a:latin typeface="Cambria Math" panose="02040503050406030204" pitchFamily="18" charset="0"/>
                                    <a:ea typeface="+mn-ea"/>
                                    <a:cs typeface="+mn-cs"/>
                                  </a:rPr>
                                  <m:t>𝑁</m:t>
                                </m:r>
                                <m:r>
                                  <a:rPr lang="es-ES" sz="1050" b="0" i="1">
                                    <a:solidFill>
                                      <a:schemeClr val="tx1"/>
                                    </a:solidFill>
                                    <a:effectLst/>
                                    <a:latin typeface="Cambria Math" panose="02040503050406030204" pitchFamily="18" charset="0"/>
                                    <a:ea typeface="+mn-ea"/>
                                    <a:cs typeface="+mn-cs"/>
                                  </a:rPr>
                                  <m:t>ú</m:t>
                                </m:r>
                                <m:r>
                                  <a:rPr lang="es-ES" sz="1050" b="0" i="1">
                                    <a:solidFill>
                                      <a:schemeClr val="tx1"/>
                                    </a:solidFill>
                                    <a:effectLst/>
                                    <a:latin typeface="Cambria Math" panose="02040503050406030204" pitchFamily="18" charset="0"/>
                                    <a:ea typeface="+mn-ea"/>
                                    <a:cs typeface="+mn-cs"/>
                                  </a:rPr>
                                  <m:t>𝑚𝑒𝑟𝑜</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𝑑𝑒</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𝑐𝑢𝑒𝑛𝑡𝑎𝑠</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𝑑𝑒</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𝑎h𝑜𝑟𝑟𝑜</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𝑑𝑒</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h𝑜𝑚𝑏𝑟𝑒𝑠</m:t>
                                </m:r>
                              </m:den>
                            </m:f>
                            <m:r>
                              <a:rPr lang="es-ES" sz="1050" b="0" i="1">
                                <a:solidFill>
                                  <a:schemeClr val="tx1"/>
                                </a:solidFill>
                                <a:effectLst/>
                                <a:latin typeface="Cambria Math" panose="02040503050406030204" pitchFamily="18" charset="0"/>
                                <a:ea typeface="+mn-ea"/>
                                <a:cs typeface="+mn-cs"/>
                              </a:rPr>
                              <m:t>)</m:t>
                            </m:r>
                          </m:e>
                        </m:func>
                      </m:den>
                    </m:f>
                  </m:oMath>
                </m:oMathPara>
              </a14:m>
              <a:endParaRPr lang="es-CO" sz="900">
                <a:latin typeface="Cambria Math" panose="02040503050406030204" pitchFamily="18" charset="0"/>
                <a:ea typeface="Cambria Math" panose="02040503050406030204" pitchFamily="18" charset="0"/>
              </a:endParaRPr>
            </a:p>
          </xdr:txBody>
        </xdr:sp>
      </mc:Choice>
      <mc:Fallback xmlns="">
        <xdr:sp macro="" textlink="">
          <xdr:nvSpPr>
            <xdr:cNvPr id="5" name="CuadroTexto 4">
              <a:extLst>
                <a:ext uri="{FF2B5EF4-FFF2-40B4-BE49-F238E27FC236}">
                  <a16:creationId xmlns:a16="http://schemas.microsoft.com/office/drawing/2014/main" id="{206B2B88-5E6B-4334-A92F-926029A41CA9}"/>
                </a:ext>
              </a:extLst>
            </xdr:cNvPr>
            <xdr:cNvSpPr txBox="1"/>
          </xdr:nvSpPr>
          <xdr:spPr>
            <a:xfrm>
              <a:off x="4230311" y="4957536"/>
              <a:ext cx="5742049" cy="4871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800" i="0">
                  <a:latin typeface="Cambria Math" panose="02040503050406030204" pitchFamily="18" charset="0"/>
                  <a:ea typeface="Cambria Math" panose="02040503050406030204" pitchFamily="18" charset="0"/>
                </a:rPr>
                <a:t>(log⁡〖</a:t>
              </a:r>
              <a:r>
                <a:rPr lang="es-ES" sz="800" b="0" i="0">
                  <a:latin typeface="Cambria Math" panose="02040503050406030204" pitchFamily="18" charset="0"/>
                  <a:ea typeface="Cambria Math" panose="02040503050406030204" pitchFamily="18" charset="0"/>
                </a:rPr>
                <a:t>(</a:t>
              </a:r>
              <a:r>
                <a:rPr lang="es-CO" sz="800" b="0" i="0">
                  <a:latin typeface="Cambria Math" panose="02040503050406030204" pitchFamily="18" charset="0"/>
                  <a:ea typeface="Cambria Math" panose="02040503050406030204" pitchFamily="18" charset="0"/>
                </a:rPr>
                <a:t>(</a:t>
              </a:r>
              <a:r>
                <a:rPr lang="es-ES" sz="800" b="0" i="0">
                  <a:latin typeface="Cambria Math" panose="02040503050406030204" pitchFamily="18" charset="0"/>
                  <a:ea typeface="Cambria Math" panose="02040503050406030204" pitchFamily="18" charset="0"/>
                </a:rPr>
                <a:t>𝑆𝑎𝑙𝑑𝑜 𝑐𝑢𝑒𝑛𝑡𝑎 𝑑𝑒 𝑎ℎ𝑜𝑟𝑟𝑜 𝑚𝑢𝑗𝑒𝑟𝑒𝑠</a:t>
              </a:r>
              <a:r>
                <a:rPr lang="es-CO" sz="800" b="0" i="0">
                  <a:latin typeface="Cambria Math" panose="02040503050406030204" pitchFamily="18" charset="0"/>
                  <a:ea typeface="Cambria Math" panose="02040503050406030204" pitchFamily="18" charset="0"/>
                </a:rPr>
                <a:t>)/(</a:t>
              </a:r>
              <a:r>
                <a:rPr lang="es-ES" sz="800" b="0" i="0">
                  <a:latin typeface="Cambria Math" panose="02040503050406030204" pitchFamily="18" charset="0"/>
                  <a:ea typeface="Cambria Math" panose="02040503050406030204" pitchFamily="18" charset="0"/>
                </a:rPr>
                <a:t>𝑁ú𝑚𝑒𝑟𝑜 𝑑𝑒 𝑐𝑢𝑒𝑛𝑡𝑎𝑠 𝑑𝑒 𝑎ℎ𝑜𝑟𝑟𝑜 𝑑𝑒 𝑚𝑢𝑗𝑒𝑟𝑒𝑠</a:t>
              </a:r>
              <a:r>
                <a:rPr lang="es-CO" sz="800" b="0" i="0">
                  <a:latin typeface="Cambria Math" panose="02040503050406030204" pitchFamily="18" charset="0"/>
                  <a:ea typeface="Cambria Math" panose="02040503050406030204" pitchFamily="18" charset="0"/>
                </a:rPr>
                <a:t>)</a:t>
              </a:r>
              <a:r>
                <a:rPr lang="es-ES" sz="800" b="0" i="0">
                  <a:latin typeface="Cambria Math" panose="02040503050406030204" pitchFamily="18" charset="0"/>
                  <a:ea typeface="Cambria Math" panose="02040503050406030204" pitchFamily="18" charset="0"/>
                </a:rPr>
                <a:t>)</a:t>
              </a:r>
              <a:r>
                <a:rPr lang="es-CO" sz="800" b="0" i="0">
                  <a:latin typeface="Cambria Math" panose="02040503050406030204" pitchFamily="18" charset="0"/>
                  <a:ea typeface="Cambria Math" panose="02040503050406030204" pitchFamily="18" charset="0"/>
                </a:rPr>
                <a:t>〗</a:t>
              </a:r>
              <a:r>
                <a:rPr lang="es-ES" sz="800" b="0" i="0">
                  <a:latin typeface="Cambria Math" panose="02040503050406030204" pitchFamily="18" charset="0"/>
                  <a:ea typeface="Cambria Math" panose="02040503050406030204" pitchFamily="18" charset="0"/>
                </a:rPr>
                <a:t>−log⁡〖((𝑆𝑎𝑙𝑑𝑜 𝑐𝑢𝑒𝑛𝑡𝑎𝑠 𝑑𝑒 𝑎ℎ𝑜𝑟𝑟𝑜 ℎ𝑜𝑚𝑏𝑟𝑒𝑠)/(𝑁ú𝑚𝑒𝑟𝑜 𝑑𝑒 𝑐𝑢𝑒𝑛𝑡𝑎𝑠 𝑑𝑒 𝑎ℎ𝑜𝑟𝑟𝑜 𝑑𝑒 ℎ𝑜𝑚𝑏𝑟𝑒𝑠))〗</a:t>
              </a:r>
              <a:r>
                <a:rPr lang="es-CO" sz="800" b="0" i="0">
                  <a:latin typeface="Cambria Math" panose="02040503050406030204" pitchFamily="18" charset="0"/>
                  <a:ea typeface="Cambria Math" panose="02040503050406030204" pitchFamily="18" charset="0"/>
                </a:rPr>
                <a:t>)/</a:t>
              </a:r>
              <a:r>
                <a:rPr lang="es-ES" sz="1050" b="0" i="0">
                  <a:solidFill>
                    <a:schemeClr val="tx1"/>
                  </a:solidFill>
                  <a:effectLst/>
                  <a:latin typeface="+mn-lt"/>
                  <a:ea typeface="+mn-ea"/>
                  <a:cs typeface="+mn-cs"/>
                </a:rPr>
                <a:t>〖log</a:t>
              </a:r>
              <a:r>
                <a:rPr lang="es-ES" sz="1050" b="0" i="0">
                  <a:solidFill>
                    <a:schemeClr val="tx1"/>
                  </a:solidFill>
                  <a:effectLst/>
                  <a:latin typeface="Cambria Math" panose="02040503050406030204" pitchFamily="18" charset="0"/>
                  <a:ea typeface="+mn-ea"/>
                  <a:cs typeface="+mn-cs"/>
                </a:rPr>
                <a:t>(</a:t>
              </a:r>
              <a:r>
                <a:rPr lang="es-ES" sz="1050" b="0" i="0">
                  <a:solidFill>
                    <a:schemeClr val="tx1"/>
                  </a:solidFill>
                  <a:effectLst/>
                  <a:latin typeface="+mn-lt"/>
                  <a:ea typeface="+mn-ea"/>
                  <a:cs typeface="+mn-cs"/>
                </a:rPr>
                <a:t>〗⁡〖(𝑆𝑎𝑙𝑑𝑜 𝑐𝑢𝑒𝑛𝑡𝑎𝑠 𝑑𝑒 𝑎ℎ𝑜𝑟𝑟𝑜 ℎ𝑜𝑚𝑏𝑟𝑒𝑠)/(𝑁ú𝑚𝑒𝑟𝑜 𝑑𝑒 𝑐𝑢𝑒𝑛𝑡𝑎𝑠 𝑑𝑒 𝑎ℎ𝑜𝑟𝑟𝑜 𝑑𝑒 ℎ𝑜𝑚𝑏𝑟𝑒𝑠)</a:t>
              </a:r>
              <a:r>
                <a:rPr lang="es-ES" sz="1050" b="0" i="0">
                  <a:solidFill>
                    <a:schemeClr val="tx1"/>
                  </a:solidFill>
                  <a:effectLst/>
                  <a:latin typeface="Cambria Math" panose="02040503050406030204" pitchFamily="18" charset="0"/>
                  <a:ea typeface="+mn-ea"/>
                  <a:cs typeface="+mn-cs"/>
                </a:rPr>
                <a:t>)</a:t>
              </a:r>
              <a:r>
                <a:rPr lang="es-ES" sz="1050" b="0" i="0">
                  <a:solidFill>
                    <a:schemeClr val="tx1"/>
                  </a:solidFill>
                  <a:effectLst/>
                  <a:latin typeface="+mn-lt"/>
                  <a:ea typeface="+mn-ea"/>
                  <a:cs typeface="+mn-cs"/>
                </a:rPr>
                <a:t>〗</a:t>
              </a:r>
              <a:r>
                <a:rPr lang="es-ES" sz="800" b="0" i="0">
                  <a:solidFill>
                    <a:schemeClr val="tx1"/>
                  </a:solidFill>
                  <a:effectLst/>
                  <a:latin typeface="Cambria Math" panose="02040503050406030204" pitchFamily="18" charset="0"/>
                  <a:ea typeface="Cambria Math" panose="02040503050406030204" pitchFamily="18" charset="0"/>
                  <a:cs typeface="+mn-cs"/>
                </a:rPr>
                <a:t> </a:t>
              </a:r>
              <a:endParaRPr lang="es-CO" sz="900">
                <a:latin typeface="Cambria Math" panose="02040503050406030204" pitchFamily="18" charset="0"/>
                <a:ea typeface="Cambria Math" panose="02040503050406030204" pitchFamily="18" charset="0"/>
              </a:endParaRPr>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8FA81669-C348-4CF0-BAD1-C8ED17A3AA84}"/>
            </a:ext>
          </a:extLst>
        </xdr:cNvPr>
        <xdr:cNvGrpSpPr/>
      </xdr:nvGrpSpPr>
      <xdr:grpSpPr>
        <a:xfrm>
          <a:off x="0" y="0"/>
          <a:ext cx="13431951" cy="2517321"/>
          <a:chOff x="0" y="0"/>
          <a:chExt cx="12845143" cy="2517321"/>
        </a:xfrm>
      </xdr:grpSpPr>
      <xdr:pic>
        <xdr:nvPicPr>
          <xdr:cNvPr id="6" name="Imagen 5">
            <a:extLst>
              <a:ext uri="{FF2B5EF4-FFF2-40B4-BE49-F238E27FC236}">
                <a16:creationId xmlns:a16="http://schemas.microsoft.com/office/drawing/2014/main" id="{90652449-DD7C-6938-2D9C-E204C1AAB16E}"/>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74FD7030-4FFF-5BC5-68B8-F284D2396381}"/>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1</xdr:colOff>
      <xdr:row>64</xdr:row>
      <xdr:rowOff>43544</xdr:rowOff>
    </xdr:from>
    <xdr:ext cx="13563600" cy="1313221"/>
    <xdr:pic>
      <xdr:nvPicPr>
        <xdr:cNvPr id="4" name="Imagen 3">
          <a:extLst>
            <a:ext uri="{FF2B5EF4-FFF2-40B4-BE49-F238E27FC236}">
              <a16:creationId xmlns:a16="http://schemas.microsoft.com/office/drawing/2014/main" id="{578EEAF1-5C03-44C2-89B5-96B400B969E9}"/>
            </a:ext>
          </a:extLst>
        </xdr:cNvPr>
        <xdr:cNvPicPr>
          <a:picLocks noChangeAspect="1"/>
        </xdr:cNvPicPr>
      </xdr:nvPicPr>
      <xdr:blipFill rotWithShape="1">
        <a:blip xmlns:r="http://schemas.openxmlformats.org/officeDocument/2006/relationships" r:embed="rId1"/>
        <a:srcRect r="1627"/>
        <a:stretch/>
      </xdr:blipFill>
      <xdr:spPr>
        <a:xfrm>
          <a:off x="1" y="14743794"/>
          <a:ext cx="13563600" cy="1313221"/>
        </a:xfrm>
        <a:prstGeom prst="rect">
          <a:avLst/>
        </a:prstGeom>
      </xdr:spPr>
    </xdr:pic>
    <xdr:clientData/>
  </xdr:oneCellAnchor>
  <xdr:oneCellAnchor>
    <xdr:from>
      <xdr:col>4</xdr:col>
      <xdr:colOff>57453</xdr:colOff>
      <xdr:row>17</xdr:row>
      <xdr:rowOff>545797</xdr:rowOff>
    </xdr:from>
    <xdr:ext cx="5742049" cy="545662"/>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5DAFC04B-087F-4619-A678-03A89B1FFE7A}"/>
                </a:ext>
              </a:extLst>
            </xdr:cNvPr>
            <xdr:cNvSpPr txBox="1"/>
          </xdr:nvSpPr>
          <xdr:spPr>
            <a:xfrm>
              <a:off x="4269620" y="4916714"/>
              <a:ext cx="5742049" cy="5456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800" i="1">
                            <a:latin typeface="Cambria Math" panose="02040503050406030204" pitchFamily="18" charset="0"/>
                            <a:ea typeface="Cambria Math" panose="02040503050406030204" pitchFamily="18" charset="0"/>
                          </a:rPr>
                        </m:ctrlPr>
                      </m:fPr>
                      <m:num>
                        <m:func>
                          <m:funcPr>
                            <m:ctrlPr>
                              <a:rPr lang="es-CO" sz="800" i="1">
                                <a:latin typeface="Cambria Math" panose="02040503050406030204" pitchFamily="18" charset="0"/>
                                <a:ea typeface="Cambria Math" panose="02040503050406030204" pitchFamily="18" charset="0"/>
                              </a:rPr>
                            </m:ctrlPr>
                          </m:funcPr>
                          <m:fName>
                            <m:r>
                              <m:rPr>
                                <m:sty m:val="p"/>
                              </m:rPr>
                              <a:rPr lang="es-CO" sz="800" i="0">
                                <a:latin typeface="Cambria Math" panose="02040503050406030204" pitchFamily="18" charset="0"/>
                                <a:ea typeface="Cambria Math" panose="02040503050406030204" pitchFamily="18" charset="0"/>
                              </a:rPr>
                              <m:t>log</m:t>
                            </m:r>
                          </m:fName>
                          <m:e>
                            <m:r>
                              <a:rPr lang="es-ES" sz="800" b="0" i="1">
                                <a:latin typeface="Cambria Math" panose="02040503050406030204" pitchFamily="18" charset="0"/>
                                <a:ea typeface="Cambria Math" panose="02040503050406030204" pitchFamily="18" charset="0"/>
                              </a:rPr>
                              <m:t>(</m:t>
                            </m:r>
                            <m:f>
                              <m:fPr>
                                <m:ctrlPr>
                                  <a:rPr lang="es-CO" sz="800" i="1">
                                    <a:latin typeface="Cambria Math" panose="02040503050406030204" pitchFamily="18" charset="0"/>
                                    <a:ea typeface="Cambria Math" panose="02040503050406030204" pitchFamily="18" charset="0"/>
                                  </a:rPr>
                                </m:ctrlPr>
                              </m:fPr>
                              <m:num>
                                <m:r>
                                  <a:rPr lang="es-ES" sz="800" b="0" i="1">
                                    <a:latin typeface="Cambria Math" panose="02040503050406030204" pitchFamily="18" charset="0"/>
                                    <a:ea typeface="Cambria Math" panose="02040503050406030204" pitchFamily="18" charset="0"/>
                                  </a:rPr>
                                  <m:t>𝑀𝑜𝑛𝑡𝑜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𝑐𝑟</m:t>
                                </m:r>
                                <m:r>
                                  <a:rPr lang="es-ES" sz="800" b="0" i="1">
                                    <a:latin typeface="Cambria Math" panose="02040503050406030204" pitchFamily="18" charset="0"/>
                                    <a:ea typeface="Cambria Math" panose="02040503050406030204" pitchFamily="18" charset="0"/>
                                  </a:rPr>
                                  <m:t>é</m:t>
                                </m:r>
                                <m:r>
                                  <a:rPr lang="es-ES" sz="800" b="0" i="1">
                                    <a:latin typeface="Cambria Math" panose="02040503050406030204" pitchFamily="18" charset="0"/>
                                    <a:ea typeface="Cambria Math" panose="02040503050406030204" pitchFamily="18" charset="0"/>
                                  </a:rPr>
                                  <m:t>𝑑𝑖𝑡𝑜𝑠</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𝑐𝑜𝑛𝑠𝑢𝑚𝑜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𝑚𝑢𝑗𝑒𝑟𝑒𝑠</m:t>
                                </m:r>
                              </m:num>
                              <m:den>
                                <m:r>
                                  <a:rPr lang="es-ES" sz="800" b="0" i="1">
                                    <a:latin typeface="Cambria Math" panose="02040503050406030204" pitchFamily="18" charset="0"/>
                                    <a:ea typeface="Cambria Math" panose="02040503050406030204" pitchFamily="18" charset="0"/>
                                  </a:rPr>
                                  <m:t>𝑁</m:t>
                                </m:r>
                                <m:r>
                                  <a:rPr lang="es-ES" sz="800" b="0" i="1">
                                    <a:latin typeface="Cambria Math" panose="02040503050406030204" pitchFamily="18" charset="0"/>
                                    <a:ea typeface="Cambria Math" panose="02040503050406030204" pitchFamily="18" charset="0"/>
                                  </a:rPr>
                                  <m:t>ú</m:t>
                                </m:r>
                                <m:r>
                                  <a:rPr lang="es-ES" sz="800" b="0" i="1">
                                    <a:latin typeface="Cambria Math" panose="02040503050406030204" pitchFamily="18" charset="0"/>
                                    <a:ea typeface="Cambria Math" panose="02040503050406030204" pitchFamily="18" charset="0"/>
                                  </a:rPr>
                                  <m:t>𝑚𝑒𝑟𝑜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1100" b="0" i="1">
                                    <a:solidFill>
                                      <a:schemeClr val="tx1"/>
                                    </a:solidFill>
                                    <a:effectLst/>
                                    <a:latin typeface="Cambria Math" panose="02040503050406030204" pitchFamily="18" charset="0"/>
                                    <a:ea typeface="+mn-ea"/>
                                    <a:cs typeface="+mn-cs"/>
                                  </a:rPr>
                                  <m:t>𝑐𝑟</m:t>
                                </m:r>
                                <m:r>
                                  <a:rPr lang="es-ES" sz="1100" b="0" i="1">
                                    <a:solidFill>
                                      <a:schemeClr val="tx1"/>
                                    </a:solidFill>
                                    <a:effectLst/>
                                    <a:latin typeface="Cambria Math" panose="02040503050406030204" pitchFamily="18" charset="0"/>
                                    <a:ea typeface="+mn-ea"/>
                                    <a:cs typeface="+mn-cs"/>
                                  </a:rPr>
                                  <m:t>é</m:t>
                                </m:r>
                                <m:r>
                                  <a:rPr lang="es-ES" sz="1100" b="0" i="1">
                                    <a:solidFill>
                                      <a:schemeClr val="tx1"/>
                                    </a:solidFill>
                                    <a:effectLst/>
                                    <a:latin typeface="Cambria Math" panose="02040503050406030204" pitchFamily="18" charset="0"/>
                                    <a:ea typeface="+mn-ea"/>
                                    <a:cs typeface="+mn-cs"/>
                                  </a:rPr>
                                  <m:t>𝑑𝑖𝑡𝑜𝑠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𝑐𝑜𝑛𝑠𝑢𝑚𝑜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𝑚𝑢𝑗𝑒𝑟𝑒𝑠</m:t>
                                </m:r>
                              </m:den>
                            </m:f>
                            <m:r>
                              <a:rPr lang="es-ES" sz="800" b="0" i="1">
                                <a:latin typeface="Cambria Math" panose="02040503050406030204" pitchFamily="18" charset="0"/>
                                <a:ea typeface="Cambria Math" panose="02040503050406030204" pitchFamily="18" charset="0"/>
                              </a:rPr>
                              <m:t>)</m:t>
                            </m:r>
                          </m:e>
                        </m:func>
                        <m:r>
                          <a:rPr lang="es-ES" sz="800" b="0" i="1">
                            <a:latin typeface="Cambria Math" panose="02040503050406030204" pitchFamily="18" charset="0"/>
                            <a:ea typeface="Cambria Math" panose="02040503050406030204" pitchFamily="18" charset="0"/>
                          </a:rPr>
                          <m:t>−</m:t>
                        </m:r>
                        <m:func>
                          <m:funcPr>
                            <m:ctrlPr>
                              <a:rPr lang="es-ES" sz="800" b="0" i="1">
                                <a:latin typeface="Cambria Math" panose="02040503050406030204" pitchFamily="18" charset="0"/>
                                <a:ea typeface="Cambria Math" panose="02040503050406030204" pitchFamily="18" charset="0"/>
                              </a:rPr>
                            </m:ctrlPr>
                          </m:funcPr>
                          <m:fName>
                            <m:r>
                              <m:rPr>
                                <m:sty m:val="p"/>
                              </m:rPr>
                              <a:rPr lang="es-ES" sz="800" b="0" i="0">
                                <a:latin typeface="Cambria Math" panose="02040503050406030204" pitchFamily="18" charset="0"/>
                                <a:ea typeface="Cambria Math" panose="02040503050406030204" pitchFamily="18" charset="0"/>
                              </a:rPr>
                              <m:t>log</m:t>
                            </m:r>
                          </m:fName>
                          <m:e>
                            <m:r>
                              <a:rPr lang="es-ES" sz="800" b="0" i="1">
                                <a:latin typeface="Cambria Math" panose="02040503050406030204" pitchFamily="18" charset="0"/>
                                <a:ea typeface="Cambria Math" panose="02040503050406030204" pitchFamily="18" charset="0"/>
                              </a:rPr>
                              <m:t>(</m:t>
                            </m:r>
                            <m:f>
                              <m:fPr>
                                <m:ctrlPr>
                                  <a:rPr lang="es-ES" sz="800" b="0" i="1">
                                    <a:latin typeface="Cambria Math" panose="02040503050406030204" pitchFamily="18" charset="0"/>
                                    <a:ea typeface="Cambria Math" panose="02040503050406030204" pitchFamily="18" charset="0"/>
                                  </a:rPr>
                                </m:ctrlPr>
                              </m:fPr>
                              <m:num>
                                <m:r>
                                  <a:rPr lang="es-ES" sz="1100" b="0" i="1">
                                    <a:solidFill>
                                      <a:schemeClr val="tx1"/>
                                    </a:solidFill>
                                    <a:effectLst/>
                                    <a:latin typeface="Cambria Math" panose="02040503050406030204" pitchFamily="18" charset="0"/>
                                    <a:ea typeface="+mn-ea"/>
                                    <a:cs typeface="+mn-cs"/>
                                  </a:rPr>
                                  <m:t>𝑀𝑜𝑛𝑡𝑜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𝑐𝑟</m:t>
                                </m:r>
                                <m:r>
                                  <a:rPr lang="es-ES" sz="1100" b="0" i="1">
                                    <a:solidFill>
                                      <a:schemeClr val="tx1"/>
                                    </a:solidFill>
                                    <a:effectLst/>
                                    <a:latin typeface="Cambria Math" panose="02040503050406030204" pitchFamily="18" charset="0"/>
                                    <a:ea typeface="+mn-ea"/>
                                    <a:cs typeface="+mn-cs"/>
                                  </a:rPr>
                                  <m:t>é</m:t>
                                </m:r>
                                <m:r>
                                  <a:rPr lang="es-ES" sz="1100" b="0" i="1">
                                    <a:solidFill>
                                      <a:schemeClr val="tx1"/>
                                    </a:solidFill>
                                    <a:effectLst/>
                                    <a:latin typeface="Cambria Math" panose="02040503050406030204" pitchFamily="18" charset="0"/>
                                    <a:ea typeface="+mn-ea"/>
                                    <a:cs typeface="+mn-cs"/>
                                  </a:rPr>
                                  <m:t>𝑑𝑖𝑡𝑜𝑠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𝑐𝑜𝑛𝑠𝑢𝑚𝑜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h𝑜𝑚𝑏𝑟𝑒𝑠</m:t>
                                </m:r>
                              </m:num>
                              <m:den>
                                <m:r>
                                  <a:rPr lang="es-ES" sz="800" b="0" i="1">
                                    <a:latin typeface="Cambria Math" panose="02040503050406030204" pitchFamily="18" charset="0"/>
                                    <a:ea typeface="Cambria Math" panose="02040503050406030204" pitchFamily="18" charset="0"/>
                                  </a:rPr>
                                  <m:t>𝑁</m:t>
                                </m:r>
                                <m:r>
                                  <a:rPr lang="es-ES" sz="800" b="0" i="1">
                                    <a:latin typeface="Cambria Math" panose="02040503050406030204" pitchFamily="18" charset="0"/>
                                    <a:ea typeface="Cambria Math" panose="02040503050406030204" pitchFamily="18" charset="0"/>
                                  </a:rPr>
                                  <m:t>ú</m:t>
                                </m:r>
                                <m:r>
                                  <a:rPr lang="es-ES" sz="800" b="0" i="1">
                                    <a:latin typeface="Cambria Math" panose="02040503050406030204" pitchFamily="18" charset="0"/>
                                    <a:ea typeface="Cambria Math" panose="02040503050406030204" pitchFamily="18" charset="0"/>
                                  </a:rPr>
                                  <m:t>𝑚𝑒𝑟𝑜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1100" b="0" i="1">
                                    <a:solidFill>
                                      <a:schemeClr val="tx1"/>
                                    </a:solidFill>
                                    <a:effectLst/>
                                    <a:latin typeface="Cambria Math" panose="02040503050406030204" pitchFamily="18" charset="0"/>
                                    <a:ea typeface="+mn-ea"/>
                                    <a:cs typeface="+mn-cs"/>
                                  </a:rPr>
                                  <m:t>𝑐𝑟</m:t>
                                </m:r>
                                <m:r>
                                  <a:rPr lang="es-ES" sz="1100" b="0" i="1">
                                    <a:solidFill>
                                      <a:schemeClr val="tx1"/>
                                    </a:solidFill>
                                    <a:effectLst/>
                                    <a:latin typeface="Cambria Math" panose="02040503050406030204" pitchFamily="18" charset="0"/>
                                    <a:ea typeface="+mn-ea"/>
                                    <a:cs typeface="+mn-cs"/>
                                  </a:rPr>
                                  <m:t>é</m:t>
                                </m:r>
                                <m:r>
                                  <a:rPr lang="es-ES" sz="1100" b="0" i="1">
                                    <a:solidFill>
                                      <a:schemeClr val="tx1"/>
                                    </a:solidFill>
                                    <a:effectLst/>
                                    <a:latin typeface="Cambria Math" panose="02040503050406030204" pitchFamily="18" charset="0"/>
                                    <a:ea typeface="+mn-ea"/>
                                    <a:cs typeface="+mn-cs"/>
                                  </a:rPr>
                                  <m:t>𝑑𝑖𝑡𝑜𝑠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𝑐𝑜𝑛𝑠𝑢𝑚𝑜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h𝑜𝑚𝑏𝑟𝑒𝑠</m:t>
                                </m:r>
                              </m:den>
                            </m:f>
                            <m:r>
                              <a:rPr lang="es-ES" sz="800" b="0" i="1">
                                <a:latin typeface="Cambria Math" panose="02040503050406030204" pitchFamily="18" charset="0"/>
                                <a:ea typeface="Cambria Math" panose="02040503050406030204" pitchFamily="18" charset="0"/>
                              </a:rPr>
                              <m:t>)</m:t>
                            </m:r>
                          </m:e>
                        </m:func>
                      </m:num>
                      <m:den>
                        <m:func>
                          <m:funcPr>
                            <m:ctrlPr>
                              <a:rPr lang="es-ES" sz="1050" b="0" i="1">
                                <a:solidFill>
                                  <a:schemeClr val="tx1"/>
                                </a:solidFill>
                                <a:effectLst/>
                                <a:latin typeface="Cambria Math" panose="02040503050406030204" pitchFamily="18" charset="0"/>
                                <a:ea typeface="+mn-ea"/>
                                <a:cs typeface="+mn-cs"/>
                              </a:rPr>
                            </m:ctrlPr>
                          </m:funcPr>
                          <m:fName>
                            <m:r>
                              <m:rPr>
                                <m:sty m:val="p"/>
                              </m:rPr>
                              <a:rPr lang="es-ES" sz="1050" b="0" i="0">
                                <a:solidFill>
                                  <a:schemeClr val="tx1"/>
                                </a:solidFill>
                                <a:effectLst/>
                                <a:latin typeface="Cambria Math" panose="02040503050406030204" pitchFamily="18" charset="0"/>
                                <a:ea typeface="+mn-ea"/>
                                <a:cs typeface="+mn-cs"/>
                              </a:rPr>
                              <m:t>log</m:t>
                            </m:r>
                            <m:r>
                              <a:rPr lang="es-ES" sz="1050" b="0" i="0">
                                <a:solidFill>
                                  <a:schemeClr val="tx1"/>
                                </a:solidFill>
                                <a:effectLst/>
                                <a:latin typeface="Cambria Math" panose="02040503050406030204" pitchFamily="18" charset="0"/>
                                <a:ea typeface="+mn-ea"/>
                                <a:cs typeface="+mn-cs"/>
                              </a:rPr>
                              <m:t>(</m:t>
                            </m:r>
                          </m:fName>
                          <m:e>
                            <m:f>
                              <m:fPr>
                                <m:ctrlPr>
                                  <a:rPr lang="es-ES" sz="1050" b="0" i="1">
                                    <a:solidFill>
                                      <a:schemeClr val="tx1"/>
                                    </a:solidFill>
                                    <a:effectLst/>
                                    <a:latin typeface="Cambria Math" panose="02040503050406030204" pitchFamily="18" charset="0"/>
                                    <a:ea typeface="+mn-ea"/>
                                    <a:cs typeface="+mn-cs"/>
                                  </a:rPr>
                                </m:ctrlPr>
                              </m:fPr>
                              <m:num>
                                <m:r>
                                  <a:rPr lang="es-ES" sz="1100" b="0" i="1">
                                    <a:solidFill>
                                      <a:schemeClr val="tx1"/>
                                    </a:solidFill>
                                    <a:effectLst/>
                                    <a:latin typeface="Cambria Math" panose="02040503050406030204" pitchFamily="18" charset="0"/>
                                    <a:ea typeface="+mn-ea"/>
                                    <a:cs typeface="+mn-cs"/>
                                  </a:rPr>
                                  <m:t>𝑀𝑜𝑛𝑡𝑜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𝑐𝑟</m:t>
                                </m:r>
                                <m:r>
                                  <a:rPr lang="es-ES" sz="1100" b="0" i="1">
                                    <a:solidFill>
                                      <a:schemeClr val="tx1"/>
                                    </a:solidFill>
                                    <a:effectLst/>
                                    <a:latin typeface="Cambria Math" panose="02040503050406030204" pitchFamily="18" charset="0"/>
                                    <a:ea typeface="+mn-ea"/>
                                    <a:cs typeface="+mn-cs"/>
                                  </a:rPr>
                                  <m:t>é</m:t>
                                </m:r>
                                <m:r>
                                  <a:rPr lang="es-ES" sz="1100" b="0" i="1">
                                    <a:solidFill>
                                      <a:schemeClr val="tx1"/>
                                    </a:solidFill>
                                    <a:effectLst/>
                                    <a:latin typeface="Cambria Math" panose="02040503050406030204" pitchFamily="18" charset="0"/>
                                    <a:ea typeface="+mn-ea"/>
                                    <a:cs typeface="+mn-cs"/>
                                  </a:rPr>
                                  <m:t>𝑑𝑖𝑡𝑜𝑠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𝑐𝑜𝑛𝑠𝑢𝑚𝑜</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h𝑜𝑚𝑏𝑟𝑒𝑠</m:t>
                                </m:r>
                              </m:num>
                              <m:den>
                                <m:r>
                                  <a:rPr lang="es-ES" sz="1050" b="0" i="1">
                                    <a:solidFill>
                                      <a:schemeClr val="tx1"/>
                                    </a:solidFill>
                                    <a:effectLst/>
                                    <a:latin typeface="Cambria Math" panose="02040503050406030204" pitchFamily="18" charset="0"/>
                                    <a:ea typeface="+mn-ea"/>
                                    <a:cs typeface="+mn-cs"/>
                                  </a:rPr>
                                  <m:t>𝑁</m:t>
                                </m:r>
                                <m:r>
                                  <a:rPr lang="es-ES" sz="1050" b="0" i="1">
                                    <a:solidFill>
                                      <a:schemeClr val="tx1"/>
                                    </a:solidFill>
                                    <a:effectLst/>
                                    <a:latin typeface="Cambria Math" panose="02040503050406030204" pitchFamily="18" charset="0"/>
                                    <a:ea typeface="+mn-ea"/>
                                    <a:cs typeface="+mn-cs"/>
                                  </a:rPr>
                                  <m:t>ú</m:t>
                                </m:r>
                                <m:r>
                                  <a:rPr lang="es-ES" sz="1050" b="0" i="1">
                                    <a:solidFill>
                                      <a:schemeClr val="tx1"/>
                                    </a:solidFill>
                                    <a:effectLst/>
                                    <a:latin typeface="Cambria Math" panose="02040503050406030204" pitchFamily="18" charset="0"/>
                                    <a:ea typeface="+mn-ea"/>
                                    <a:cs typeface="+mn-cs"/>
                                  </a:rPr>
                                  <m:t>𝑚𝑒𝑟𝑜</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𝑑𝑒</m:t>
                                </m:r>
                                <m:r>
                                  <a:rPr lang="es-ES" sz="105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𝑐𝑟</m:t>
                                </m:r>
                                <m:r>
                                  <a:rPr lang="es-ES" sz="1100" b="0" i="1">
                                    <a:solidFill>
                                      <a:schemeClr val="tx1"/>
                                    </a:solidFill>
                                    <a:effectLst/>
                                    <a:latin typeface="Cambria Math" panose="02040503050406030204" pitchFamily="18" charset="0"/>
                                    <a:ea typeface="+mn-ea"/>
                                    <a:cs typeface="+mn-cs"/>
                                  </a:rPr>
                                  <m:t>é</m:t>
                                </m:r>
                                <m:r>
                                  <a:rPr lang="es-ES" sz="1100" b="0" i="1">
                                    <a:solidFill>
                                      <a:schemeClr val="tx1"/>
                                    </a:solidFill>
                                    <a:effectLst/>
                                    <a:latin typeface="Cambria Math" panose="02040503050406030204" pitchFamily="18" charset="0"/>
                                    <a:ea typeface="+mn-ea"/>
                                    <a:cs typeface="+mn-cs"/>
                                  </a:rPr>
                                  <m:t>𝑑𝑖𝑡𝑜𝑠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𝑐𝑜𝑛𝑠𝑢𝑚𝑜</m:t>
                                </m:r>
                                <m:r>
                                  <a:rPr lang="es-ES" sz="110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𝑑𝑒</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h𝑜𝑚𝑏𝑟𝑒𝑠</m:t>
                                </m:r>
                              </m:den>
                            </m:f>
                            <m:r>
                              <a:rPr lang="es-ES" sz="1050" b="0" i="1">
                                <a:solidFill>
                                  <a:schemeClr val="tx1"/>
                                </a:solidFill>
                                <a:effectLst/>
                                <a:latin typeface="Cambria Math" panose="02040503050406030204" pitchFamily="18" charset="0"/>
                                <a:ea typeface="+mn-ea"/>
                                <a:cs typeface="+mn-cs"/>
                              </a:rPr>
                              <m:t>)</m:t>
                            </m:r>
                          </m:e>
                        </m:func>
                      </m:den>
                    </m:f>
                  </m:oMath>
                </m:oMathPara>
              </a14:m>
              <a:endParaRPr lang="es-CO" sz="900">
                <a:latin typeface="Cambria Math" panose="02040503050406030204" pitchFamily="18" charset="0"/>
                <a:ea typeface="Cambria Math" panose="02040503050406030204" pitchFamily="18" charset="0"/>
              </a:endParaRPr>
            </a:p>
          </xdr:txBody>
        </xdr:sp>
      </mc:Choice>
      <mc:Fallback xmlns="">
        <xdr:sp macro="" textlink="">
          <xdr:nvSpPr>
            <xdr:cNvPr id="5" name="CuadroTexto 4">
              <a:extLst>
                <a:ext uri="{FF2B5EF4-FFF2-40B4-BE49-F238E27FC236}">
                  <a16:creationId xmlns:a16="http://schemas.microsoft.com/office/drawing/2014/main" id="{5DAFC04B-087F-4619-A678-03A89B1FFE7A}"/>
                </a:ext>
              </a:extLst>
            </xdr:cNvPr>
            <xdr:cNvSpPr txBox="1"/>
          </xdr:nvSpPr>
          <xdr:spPr>
            <a:xfrm>
              <a:off x="4269620" y="4916714"/>
              <a:ext cx="5742049" cy="5456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800" i="0">
                  <a:latin typeface="Cambria Math" panose="02040503050406030204" pitchFamily="18" charset="0"/>
                  <a:ea typeface="Cambria Math" panose="02040503050406030204" pitchFamily="18" charset="0"/>
                </a:rPr>
                <a:t>(log⁡〖</a:t>
              </a:r>
              <a:r>
                <a:rPr lang="es-ES" sz="800" b="0" i="0">
                  <a:latin typeface="Cambria Math" panose="02040503050406030204" pitchFamily="18" charset="0"/>
                  <a:ea typeface="Cambria Math" panose="02040503050406030204" pitchFamily="18" charset="0"/>
                </a:rPr>
                <a:t>(</a:t>
              </a:r>
              <a:r>
                <a:rPr lang="es-CO" sz="800" b="0" i="0">
                  <a:latin typeface="Cambria Math" panose="02040503050406030204" pitchFamily="18" charset="0"/>
                  <a:ea typeface="Cambria Math" panose="02040503050406030204" pitchFamily="18" charset="0"/>
                </a:rPr>
                <a:t>(</a:t>
              </a:r>
              <a:r>
                <a:rPr lang="es-ES" sz="800" b="0" i="0">
                  <a:latin typeface="Cambria Math" panose="02040503050406030204" pitchFamily="18" charset="0"/>
                  <a:ea typeface="Cambria Math" panose="02040503050406030204" pitchFamily="18" charset="0"/>
                </a:rPr>
                <a:t>𝑀𝑜𝑛𝑡𝑜 𝑐𝑟é𝑑𝑖𝑡𝑜𝑠 𝑑𝑒 𝑐𝑜𝑛𝑠𝑢𝑚𝑜 𝑑𝑒 𝑚𝑢𝑗𝑒𝑟𝑒𝑠</a:t>
              </a:r>
              <a:r>
                <a:rPr lang="es-CO" sz="800" b="0" i="0">
                  <a:latin typeface="Cambria Math" panose="02040503050406030204" pitchFamily="18" charset="0"/>
                  <a:ea typeface="Cambria Math" panose="02040503050406030204" pitchFamily="18" charset="0"/>
                </a:rPr>
                <a:t>)/(</a:t>
              </a:r>
              <a:r>
                <a:rPr lang="es-ES" sz="800" b="0" i="0">
                  <a:latin typeface="Cambria Math" panose="02040503050406030204" pitchFamily="18" charset="0"/>
                  <a:ea typeface="Cambria Math" panose="02040503050406030204" pitchFamily="18" charset="0"/>
                </a:rPr>
                <a:t>𝑁ú𝑚𝑒𝑟𝑜 𝑑𝑒 </a:t>
              </a:r>
              <a:r>
                <a:rPr lang="es-ES" sz="1100" b="0" i="0">
                  <a:solidFill>
                    <a:schemeClr val="tx1"/>
                  </a:solidFill>
                  <a:effectLst/>
                  <a:latin typeface="+mn-lt"/>
                  <a:ea typeface="+mn-ea"/>
                  <a:cs typeface="+mn-cs"/>
                </a:rPr>
                <a:t>𝑐𝑟é𝑑𝑖𝑡𝑜𝑠 𝑑𝑒 𝑐𝑜𝑛𝑠𝑢𝑚𝑜</a:t>
              </a:r>
              <a:r>
                <a:rPr lang="es-ES" sz="800" b="0" i="0">
                  <a:latin typeface="Cambria Math" panose="02040503050406030204" pitchFamily="18" charset="0"/>
                  <a:ea typeface="Cambria Math" panose="02040503050406030204" pitchFamily="18" charset="0"/>
                </a:rPr>
                <a:t> 𝑑𝑒 𝑚𝑢𝑗𝑒𝑟𝑒𝑠</a:t>
              </a:r>
              <a:r>
                <a:rPr lang="es-CO" sz="800" b="0" i="0">
                  <a:latin typeface="Cambria Math" panose="02040503050406030204" pitchFamily="18" charset="0"/>
                  <a:ea typeface="Cambria Math" panose="02040503050406030204" pitchFamily="18" charset="0"/>
                </a:rPr>
                <a:t>)</a:t>
              </a:r>
              <a:r>
                <a:rPr lang="es-ES" sz="800" b="0" i="0">
                  <a:latin typeface="Cambria Math" panose="02040503050406030204" pitchFamily="18" charset="0"/>
                  <a:ea typeface="Cambria Math" panose="02040503050406030204" pitchFamily="18" charset="0"/>
                </a:rPr>
                <a:t>)</a:t>
              </a:r>
              <a:r>
                <a:rPr lang="es-CO" sz="800" b="0" i="0">
                  <a:latin typeface="Cambria Math" panose="02040503050406030204" pitchFamily="18" charset="0"/>
                  <a:ea typeface="Cambria Math" panose="02040503050406030204" pitchFamily="18" charset="0"/>
                </a:rPr>
                <a:t>〗</a:t>
              </a:r>
              <a:r>
                <a:rPr lang="es-ES" sz="800" b="0" i="0">
                  <a:latin typeface="Cambria Math" panose="02040503050406030204" pitchFamily="18" charset="0"/>
                  <a:ea typeface="Cambria Math" panose="02040503050406030204" pitchFamily="18" charset="0"/>
                </a:rPr>
                <a:t>−log⁡〖((</a:t>
              </a:r>
              <a:r>
                <a:rPr lang="es-ES" sz="1100" b="0" i="0">
                  <a:solidFill>
                    <a:schemeClr val="tx1"/>
                  </a:solidFill>
                  <a:effectLst/>
                  <a:latin typeface="+mn-lt"/>
                  <a:ea typeface="+mn-ea"/>
                  <a:cs typeface="+mn-cs"/>
                </a:rPr>
                <a:t>𝑀𝑜𝑛𝑡𝑜 𝑐𝑟é𝑑𝑖𝑡𝑜𝑠 𝑑𝑒 𝑐𝑜𝑛𝑠𝑢𝑚𝑜 𝑑𝑒</a:t>
              </a:r>
              <a:r>
                <a:rPr lang="es-ES" sz="800" b="0" i="0">
                  <a:latin typeface="Cambria Math" panose="02040503050406030204" pitchFamily="18" charset="0"/>
                  <a:ea typeface="Cambria Math" panose="02040503050406030204" pitchFamily="18" charset="0"/>
                </a:rPr>
                <a:t> ℎ𝑜𝑚𝑏𝑟𝑒𝑠)/(𝑁ú𝑚𝑒𝑟𝑜 𝑑𝑒 </a:t>
              </a:r>
              <a:r>
                <a:rPr lang="es-ES" sz="1100" b="0" i="0">
                  <a:solidFill>
                    <a:schemeClr val="tx1"/>
                  </a:solidFill>
                  <a:effectLst/>
                  <a:latin typeface="+mn-lt"/>
                  <a:ea typeface="+mn-ea"/>
                  <a:cs typeface="+mn-cs"/>
                </a:rPr>
                <a:t>𝑐𝑟é𝑑𝑖𝑡𝑜𝑠 𝑑𝑒 𝑐𝑜𝑛𝑠𝑢𝑚𝑜</a:t>
              </a:r>
              <a:r>
                <a:rPr lang="es-ES" sz="800" b="0" i="0">
                  <a:latin typeface="Cambria Math" panose="02040503050406030204" pitchFamily="18" charset="0"/>
                  <a:ea typeface="Cambria Math" panose="02040503050406030204" pitchFamily="18" charset="0"/>
                </a:rPr>
                <a:t> 𝑑𝑒 ℎ𝑜𝑚𝑏𝑟𝑒𝑠))〗</a:t>
              </a:r>
              <a:r>
                <a:rPr lang="es-CO" sz="800" b="0" i="0">
                  <a:latin typeface="Cambria Math" panose="02040503050406030204" pitchFamily="18" charset="0"/>
                  <a:ea typeface="Cambria Math" panose="02040503050406030204" pitchFamily="18" charset="0"/>
                </a:rPr>
                <a:t>)/</a:t>
              </a:r>
              <a:r>
                <a:rPr lang="es-ES" sz="1050" b="0" i="0">
                  <a:solidFill>
                    <a:schemeClr val="tx1"/>
                  </a:solidFill>
                  <a:effectLst/>
                  <a:latin typeface="+mn-lt"/>
                  <a:ea typeface="+mn-ea"/>
                  <a:cs typeface="+mn-cs"/>
                </a:rPr>
                <a:t>〖log</a:t>
              </a:r>
              <a:r>
                <a:rPr lang="es-ES" sz="1050" b="0" i="0">
                  <a:solidFill>
                    <a:schemeClr val="tx1"/>
                  </a:solidFill>
                  <a:effectLst/>
                  <a:latin typeface="Cambria Math" panose="02040503050406030204" pitchFamily="18" charset="0"/>
                  <a:ea typeface="+mn-ea"/>
                  <a:cs typeface="+mn-cs"/>
                </a:rPr>
                <a:t>(</a:t>
              </a:r>
              <a:r>
                <a:rPr lang="es-ES" sz="1050" b="0" i="0">
                  <a:solidFill>
                    <a:schemeClr val="tx1"/>
                  </a:solidFill>
                  <a:effectLst/>
                  <a:latin typeface="+mn-lt"/>
                  <a:ea typeface="+mn-ea"/>
                  <a:cs typeface="+mn-cs"/>
                </a:rPr>
                <a:t>〗⁡〖(</a:t>
              </a:r>
              <a:r>
                <a:rPr lang="es-ES" sz="1100" b="0" i="0">
                  <a:solidFill>
                    <a:schemeClr val="tx1"/>
                  </a:solidFill>
                  <a:effectLst/>
                  <a:latin typeface="+mn-lt"/>
                  <a:ea typeface="+mn-ea"/>
                  <a:cs typeface="+mn-cs"/>
                </a:rPr>
                <a:t>𝑀𝑜𝑛𝑡𝑜 𝑐𝑟é𝑑𝑖𝑡𝑜𝑠 𝑑𝑒 𝑐𝑜𝑛𝑠𝑢𝑚𝑜 𝑑𝑒</a:t>
              </a:r>
              <a:r>
                <a:rPr lang="es-ES" sz="1050" b="0" i="0">
                  <a:solidFill>
                    <a:schemeClr val="tx1"/>
                  </a:solidFill>
                  <a:effectLst/>
                  <a:latin typeface="+mn-lt"/>
                  <a:ea typeface="+mn-ea"/>
                  <a:cs typeface="+mn-cs"/>
                </a:rPr>
                <a:t> ℎ𝑜𝑚𝑏𝑟𝑒𝑠)/(𝑁ú𝑚𝑒𝑟𝑜 𝑑𝑒 </a:t>
              </a:r>
              <a:r>
                <a:rPr lang="es-ES" sz="1100" b="0" i="0">
                  <a:solidFill>
                    <a:schemeClr val="tx1"/>
                  </a:solidFill>
                  <a:effectLst/>
                  <a:latin typeface="+mn-lt"/>
                  <a:ea typeface="+mn-ea"/>
                  <a:cs typeface="+mn-cs"/>
                </a:rPr>
                <a:t>𝑐𝑟é𝑑𝑖𝑡𝑜𝑠 𝑑𝑒 𝑐𝑜𝑛𝑠𝑢𝑚𝑜</a:t>
              </a:r>
              <a:r>
                <a:rPr lang="es-ES" sz="1100" b="0" i="0">
                  <a:solidFill>
                    <a:schemeClr val="tx1"/>
                  </a:solidFill>
                  <a:effectLst/>
                  <a:latin typeface="Cambria Math" panose="02040503050406030204" pitchFamily="18" charset="0"/>
                  <a:ea typeface="+mn-ea"/>
                  <a:cs typeface="+mn-cs"/>
                </a:rPr>
                <a:t> </a:t>
              </a:r>
              <a:r>
                <a:rPr lang="es-ES" sz="1050" b="0" i="0">
                  <a:solidFill>
                    <a:schemeClr val="tx1"/>
                  </a:solidFill>
                  <a:effectLst/>
                  <a:latin typeface="+mn-lt"/>
                  <a:ea typeface="+mn-ea"/>
                  <a:cs typeface="+mn-cs"/>
                </a:rPr>
                <a:t>𝑑𝑒 ℎ𝑜𝑚𝑏𝑟𝑒𝑠)</a:t>
              </a:r>
              <a:r>
                <a:rPr lang="es-ES" sz="1050" b="0" i="0">
                  <a:solidFill>
                    <a:schemeClr val="tx1"/>
                  </a:solidFill>
                  <a:effectLst/>
                  <a:latin typeface="Cambria Math" panose="02040503050406030204" pitchFamily="18" charset="0"/>
                  <a:ea typeface="+mn-ea"/>
                  <a:cs typeface="+mn-cs"/>
                </a:rPr>
                <a:t>)</a:t>
              </a:r>
              <a:r>
                <a:rPr lang="es-ES" sz="1050" b="0" i="0">
                  <a:solidFill>
                    <a:schemeClr val="tx1"/>
                  </a:solidFill>
                  <a:effectLst/>
                  <a:latin typeface="+mn-lt"/>
                  <a:ea typeface="+mn-ea"/>
                  <a:cs typeface="+mn-cs"/>
                </a:rPr>
                <a:t>〗</a:t>
              </a:r>
              <a:r>
                <a:rPr lang="es-ES" sz="800" b="0" i="0">
                  <a:solidFill>
                    <a:schemeClr val="tx1"/>
                  </a:solidFill>
                  <a:effectLst/>
                  <a:latin typeface="Cambria Math" panose="02040503050406030204" pitchFamily="18" charset="0"/>
                  <a:ea typeface="Cambria Math" panose="02040503050406030204" pitchFamily="18" charset="0"/>
                  <a:cs typeface="+mn-cs"/>
                </a:rPr>
                <a:t> </a:t>
              </a:r>
              <a:endParaRPr lang="es-CO" sz="900">
                <a:latin typeface="Cambria Math" panose="02040503050406030204" pitchFamily="18" charset="0"/>
                <a:ea typeface="Cambria Math" panose="02040503050406030204" pitchFamily="18" charset="0"/>
              </a:endParaRPr>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1E4AA11E-E3FC-4103-B4AF-2049EFD831CE}"/>
            </a:ext>
          </a:extLst>
        </xdr:cNvPr>
        <xdr:cNvGrpSpPr/>
      </xdr:nvGrpSpPr>
      <xdr:grpSpPr>
        <a:xfrm>
          <a:off x="0" y="0"/>
          <a:ext cx="13431951" cy="2517321"/>
          <a:chOff x="0" y="0"/>
          <a:chExt cx="12845143" cy="2517321"/>
        </a:xfrm>
      </xdr:grpSpPr>
      <xdr:pic>
        <xdr:nvPicPr>
          <xdr:cNvPr id="6" name="Imagen 5">
            <a:extLst>
              <a:ext uri="{FF2B5EF4-FFF2-40B4-BE49-F238E27FC236}">
                <a16:creationId xmlns:a16="http://schemas.microsoft.com/office/drawing/2014/main" id="{5739EEEA-043C-C640-14C2-B3C3B561A5D5}"/>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AD2A8FD6-4AD2-E142-3148-3304C08207DC}"/>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4.xml><?xml version="1.0" encoding="utf-8"?>
<xdr:wsDr xmlns:xdr="http://schemas.openxmlformats.org/drawingml/2006/spreadsheetDrawing" xmlns:a="http://schemas.openxmlformats.org/drawingml/2006/main">
  <xdr:oneCellAnchor>
    <xdr:from>
      <xdr:col>0</xdr:col>
      <xdr:colOff>1</xdr:colOff>
      <xdr:row>64</xdr:row>
      <xdr:rowOff>43544</xdr:rowOff>
    </xdr:from>
    <xdr:ext cx="13563600" cy="1313221"/>
    <xdr:pic>
      <xdr:nvPicPr>
        <xdr:cNvPr id="4" name="Imagen 3">
          <a:extLst>
            <a:ext uri="{FF2B5EF4-FFF2-40B4-BE49-F238E27FC236}">
              <a16:creationId xmlns:a16="http://schemas.microsoft.com/office/drawing/2014/main" id="{531C0432-A3F6-4A0C-8E21-44C8E58A7CF4}"/>
            </a:ext>
          </a:extLst>
        </xdr:cNvPr>
        <xdr:cNvPicPr>
          <a:picLocks noChangeAspect="1"/>
        </xdr:cNvPicPr>
      </xdr:nvPicPr>
      <xdr:blipFill rotWithShape="1">
        <a:blip xmlns:r="http://schemas.openxmlformats.org/officeDocument/2006/relationships" r:embed="rId1"/>
        <a:srcRect r="1627"/>
        <a:stretch/>
      </xdr:blipFill>
      <xdr:spPr>
        <a:xfrm>
          <a:off x="1" y="14743794"/>
          <a:ext cx="13563600" cy="1313221"/>
        </a:xfrm>
        <a:prstGeom prst="rect">
          <a:avLst/>
        </a:prstGeom>
      </xdr:spPr>
    </xdr:pic>
    <xdr:clientData/>
  </xdr:oneCellAnchor>
  <xdr:oneCellAnchor>
    <xdr:from>
      <xdr:col>3</xdr:col>
      <xdr:colOff>775607</xdr:colOff>
      <xdr:row>18</xdr:row>
      <xdr:rowOff>27214</xdr:rowOff>
    </xdr:from>
    <xdr:ext cx="5742049" cy="487121"/>
    <mc:AlternateContent xmlns:mc="http://schemas.openxmlformats.org/markup-compatibility/2006" xmlns:a14="http://schemas.microsoft.com/office/drawing/2010/main">
      <mc:Choice Requires="a14">
        <xdr:sp macro="" textlink="">
          <xdr:nvSpPr>
            <xdr:cNvPr id="6" name="CuadroTexto 5">
              <a:extLst>
                <a:ext uri="{FF2B5EF4-FFF2-40B4-BE49-F238E27FC236}">
                  <a16:creationId xmlns:a16="http://schemas.microsoft.com/office/drawing/2014/main" id="{271123C1-1F1D-4C83-AF34-14D9D8E07422}"/>
                </a:ext>
              </a:extLst>
            </xdr:cNvPr>
            <xdr:cNvSpPr txBox="1"/>
          </xdr:nvSpPr>
          <xdr:spPr>
            <a:xfrm>
              <a:off x="3986893" y="4980214"/>
              <a:ext cx="5742049" cy="4871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800" i="1">
                            <a:latin typeface="Cambria Math" panose="02040503050406030204" pitchFamily="18" charset="0"/>
                            <a:ea typeface="Cambria Math" panose="02040503050406030204" pitchFamily="18" charset="0"/>
                          </a:rPr>
                        </m:ctrlPr>
                      </m:fPr>
                      <m:num>
                        <m:func>
                          <m:funcPr>
                            <m:ctrlPr>
                              <a:rPr lang="es-CO" sz="800" i="1">
                                <a:latin typeface="Cambria Math" panose="02040503050406030204" pitchFamily="18" charset="0"/>
                                <a:ea typeface="Cambria Math" panose="02040503050406030204" pitchFamily="18" charset="0"/>
                              </a:rPr>
                            </m:ctrlPr>
                          </m:funcPr>
                          <m:fName>
                            <m:r>
                              <m:rPr>
                                <m:sty m:val="p"/>
                              </m:rPr>
                              <a:rPr lang="es-CO" sz="800" i="0">
                                <a:latin typeface="Cambria Math" panose="02040503050406030204" pitchFamily="18" charset="0"/>
                                <a:ea typeface="Cambria Math" panose="02040503050406030204" pitchFamily="18" charset="0"/>
                              </a:rPr>
                              <m:t>log</m:t>
                            </m:r>
                          </m:fName>
                          <m:e>
                            <m:r>
                              <a:rPr lang="es-ES" sz="800" b="0" i="1">
                                <a:latin typeface="Cambria Math" panose="02040503050406030204" pitchFamily="18" charset="0"/>
                                <a:ea typeface="Cambria Math" panose="02040503050406030204" pitchFamily="18" charset="0"/>
                              </a:rPr>
                              <m:t>(</m:t>
                            </m:r>
                            <m:f>
                              <m:fPr>
                                <m:ctrlPr>
                                  <a:rPr lang="es-CO" sz="800" i="1">
                                    <a:latin typeface="Cambria Math" panose="02040503050406030204" pitchFamily="18" charset="0"/>
                                    <a:ea typeface="Cambria Math" panose="02040503050406030204" pitchFamily="18" charset="0"/>
                                  </a:rPr>
                                </m:ctrlPr>
                              </m:fPr>
                              <m:num>
                                <m:r>
                                  <a:rPr lang="es-ES" sz="800" b="0" i="1">
                                    <a:latin typeface="Cambria Math" panose="02040503050406030204" pitchFamily="18" charset="0"/>
                                    <a:ea typeface="Cambria Math" panose="02040503050406030204" pitchFamily="18" charset="0"/>
                                  </a:rPr>
                                  <m:t>𝑀𝑜𝑛𝑡𝑜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𝑐𝑟</m:t>
                                </m:r>
                                <m:r>
                                  <a:rPr lang="es-ES" sz="800" b="0" i="1">
                                    <a:latin typeface="Cambria Math" panose="02040503050406030204" pitchFamily="18" charset="0"/>
                                    <a:ea typeface="Cambria Math" panose="02040503050406030204" pitchFamily="18" charset="0"/>
                                  </a:rPr>
                                  <m:t>é</m:t>
                                </m:r>
                                <m:r>
                                  <a:rPr lang="es-ES" sz="800" b="0" i="1">
                                    <a:latin typeface="Cambria Math" panose="02040503050406030204" pitchFamily="18" charset="0"/>
                                    <a:ea typeface="Cambria Math" panose="02040503050406030204" pitchFamily="18" charset="0"/>
                                  </a:rPr>
                                  <m:t>𝑑𝑖𝑡𝑜𝑠</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𝑣𝑖𝑣𝑖𝑒𝑛𝑑𝑎</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𝑚𝑢𝑗𝑒𝑟𝑒𝑠</m:t>
                                </m:r>
                              </m:num>
                              <m:den>
                                <m:r>
                                  <a:rPr lang="es-ES" sz="800" b="0" i="1">
                                    <a:latin typeface="Cambria Math" panose="02040503050406030204" pitchFamily="18" charset="0"/>
                                    <a:ea typeface="Cambria Math" panose="02040503050406030204" pitchFamily="18" charset="0"/>
                                  </a:rPr>
                                  <m:t>𝑁</m:t>
                                </m:r>
                                <m:r>
                                  <a:rPr lang="es-ES" sz="800" b="0" i="1">
                                    <a:latin typeface="Cambria Math" panose="02040503050406030204" pitchFamily="18" charset="0"/>
                                    <a:ea typeface="Cambria Math" panose="02040503050406030204" pitchFamily="18" charset="0"/>
                                  </a:rPr>
                                  <m:t>ú</m:t>
                                </m:r>
                                <m:r>
                                  <a:rPr lang="es-ES" sz="800" b="0" i="1">
                                    <a:latin typeface="Cambria Math" panose="02040503050406030204" pitchFamily="18" charset="0"/>
                                    <a:ea typeface="Cambria Math" panose="02040503050406030204" pitchFamily="18" charset="0"/>
                                  </a:rPr>
                                  <m:t>𝑚𝑒𝑟𝑜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𝑐𝑟</m:t>
                                </m:r>
                                <m:r>
                                  <a:rPr lang="es-ES" sz="800" b="0" i="1">
                                    <a:latin typeface="Cambria Math" panose="02040503050406030204" pitchFamily="18" charset="0"/>
                                    <a:ea typeface="Cambria Math" panose="02040503050406030204" pitchFamily="18" charset="0"/>
                                  </a:rPr>
                                  <m:t>é</m:t>
                                </m:r>
                                <m:r>
                                  <a:rPr lang="es-ES" sz="800" b="0" i="1">
                                    <a:latin typeface="Cambria Math" panose="02040503050406030204" pitchFamily="18" charset="0"/>
                                    <a:ea typeface="Cambria Math" panose="02040503050406030204" pitchFamily="18" charset="0"/>
                                  </a:rPr>
                                  <m:t>𝑑𝑖𝑡𝑜𝑠</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𝑣𝑖𝑣𝑖𝑒𝑛𝑑𝑎</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𝑚𝑢𝑗𝑒𝑟𝑒𝑠</m:t>
                                </m:r>
                              </m:den>
                            </m:f>
                            <m:r>
                              <a:rPr lang="es-ES" sz="800" b="0" i="1">
                                <a:latin typeface="Cambria Math" panose="02040503050406030204" pitchFamily="18" charset="0"/>
                                <a:ea typeface="Cambria Math" panose="02040503050406030204" pitchFamily="18" charset="0"/>
                              </a:rPr>
                              <m:t>)</m:t>
                            </m:r>
                          </m:e>
                        </m:func>
                        <m:r>
                          <a:rPr lang="es-ES" sz="800" b="0" i="1">
                            <a:latin typeface="Cambria Math" panose="02040503050406030204" pitchFamily="18" charset="0"/>
                            <a:ea typeface="Cambria Math" panose="02040503050406030204" pitchFamily="18" charset="0"/>
                          </a:rPr>
                          <m:t>−</m:t>
                        </m:r>
                        <m:func>
                          <m:funcPr>
                            <m:ctrlPr>
                              <a:rPr lang="es-ES" sz="800" b="0" i="1">
                                <a:latin typeface="Cambria Math" panose="02040503050406030204" pitchFamily="18" charset="0"/>
                                <a:ea typeface="Cambria Math" panose="02040503050406030204" pitchFamily="18" charset="0"/>
                              </a:rPr>
                            </m:ctrlPr>
                          </m:funcPr>
                          <m:fName>
                            <m:r>
                              <m:rPr>
                                <m:sty m:val="p"/>
                              </m:rPr>
                              <a:rPr lang="es-ES" sz="800" b="0" i="0">
                                <a:latin typeface="Cambria Math" panose="02040503050406030204" pitchFamily="18" charset="0"/>
                                <a:ea typeface="Cambria Math" panose="02040503050406030204" pitchFamily="18" charset="0"/>
                              </a:rPr>
                              <m:t>log</m:t>
                            </m:r>
                          </m:fName>
                          <m:e>
                            <m:r>
                              <a:rPr lang="es-ES" sz="800" b="0" i="1">
                                <a:latin typeface="Cambria Math" panose="02040503050406030204" pitchFamily="18" charset="0"/>
                                <a:ea typeface="Cambria Math" panose="02040503050406030204" pitchFamily="18" charset="0"/>
                              </a:rPr>
                              <m:t>(</m:t>
                            </m:r>
                            <m:f>
                              <m:fPr>
                                <m:ctrlPr>
                                  <a:rPr lang="es-ES" sz="800" b="0" i="1">
                                    <a:latin typeface="Cambria Math" panose="02040503050406030204" pitchFamily="18" charset="0"/>
                                    <a:ea typeface="Cambria Math" panose="02040503050406030204" pitchFamily="18" charset="0"/>
                                  </a:rPr>
                                </m:ctrlPr>
                              </m:fPr>
                              <m:num>
                                <m:r>
                                  <a:rPr lang="es-ES" sz="800" b="0" i="1">
                                    <a:latin typeface="Cambria Math" panose="02040503050406030204" pitchFamily="18" charset="0"/>
                                    <a:ea typeface="Cambria Math" panose="02040503050406030204" pitchFamily="18" charset="0"/>
                                  </a:rPr>
                                  <m:t>𝑀𝑜𝑛𝑡𝑜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𝑐𝑟</m:t>
                                </m:r>
                                <m:r>
                                  <a:rPr lang="es-ES" sz="800" b="0" i="1">
                                    <a:latin typeface="Cambria Math" panose="02040503050406030204" pitchFamily="18" charset="0"/>
                                    <a:ea typeface="Cambria Math" panose="02040503050406030204" pitchFamily="18" charset="0"/>
                                  </a:rPr>
                                  <m:t>é</m:t>
                                </m:r>
                                <m:r>
                                  <a:rPr lang="es-ES" sz="800" b="0" i="1">
                                    <a:latin typeface="Cambria Math" panose="02040503050406030204" pitchFamily="18" charset="0"/>
                                    <a:ea typeface="Cambria Math" panose="02040503050406030204" pitchFamily="18" charset="0"/>
                                  </a:rPr>
                                  <m:t>𝑑𝑖𝑡𝑜𝑠</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𝑣𝑖𝑣𝑖𝑒𝑛𝑑𝑎</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h𝑜𝑚𝑏𝑟𝑒𝑠</m:t>
                                </m:r>
                              </m:num>
                              <m:den>
                                <m:r>
                                  <a:rPr lang="es-ES" sz="800" b="0" i="1">
                                    <a:latin typeface="Cambria Math" panose="02040503050406030204" pitchFamily="18" charset="0"/>
                                    <a:ea typeface="Cambria Math" panose="02040503050406030204" pitchFamily="18" charset="0"/>
                                  </a:rPr>
                                  <m:t>𝑁</m:t>
                                </m:r>
                                <m:r>
                                  <a:rPr lang="es-ES" sz="800" b="0" i="1">
                                    <a:latin typeface="Cambria Math" panose="02040503050406030204" pitchFamily="18" charset="0"/>
                                    <a:ea typeface="Cambria Math" panose="02040503050406030204" pitchFamily="18" charset="0"/>
                                  </a:rPr>
                                  <m:t>ú</m:t>
                                </m:r>
                                <m:r>
                                  <a:rPr lang="es-ES" sz="800" b="0" i="1">
                                    <a:latin typeface="Cambria Math" panose="02040503050406030204" pitchFamily="18" charset="0"/>
                                    <a:ea typeface="Cambria Math" panose="02040503050406030204" pitchFamily="18" charset="0"/>
                                  </a:rPr>
                                  <m:t>𝑚𝑒𝑟𝑜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𝑐𝑟</m:t>
                                </m:r>
                                <m:r>
                                  <a:rPr lang="es-ES" sz="800" b="0" i="1">
                                    <a:latin typeface="Cambria Math" panose="02040503050406030204" pitchFamily="18" charset="0"/>
                                    <a:ea typeface="Cambria Math" panose="02040503050406030204" pitchFamily="18" charset="0"/>
                                  </a:rPr>
                                  <m:t>é</m:t>
                                </m:r>
                                <m:r>
                                  <a:rPr lang="es-ES" sz="800" b="0" i="1">
                                    <a:latin typeface="Cambria Math" panose="02040503050406030204" pitchFamily="18" charset="0"/>
                                    <a:ea typeface="Cambria Math" panose="02040503050406030204" pitchFamily="18" charset="0"/>
                                  </a:rPr>
                                  <m:t>𝑑𝑖𝑡𝑜𝑠</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𝑣𝑖𝑣𝑖𝑒𝑛𝑑𝑎</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h𝑜𝑚𝑏𝑟𝑒𝑠</m:t>
                                </m:r>
                              </m:den>
                            </m:f>
                            <m:r>
                              <a:rPr lang="es-ES" sz="800" b="0" i="1">
                                <a:latin typeface="Cambria Math" panose="02040503050406030204" pitchFamily="18" charset="0"/>
                                <a:ea typeface="Cambria Math" panose="02040503050406030204" pitchFamily="18" charset="0"/>
                              </a:rPr>
                              <m:t>)</m:t>
                            </m:r>
                          </m:e>
                        </m:func>
                      </m:num>
                      <m:den>
                        <m:func>
                          <m:funcPr>
                            <m:ctrlPr>
                              <a:rPr lang="es-ES" sz="1050" b="0" i="1">
                                <a:solidFill>
                                  <a:schemeClr val="tx1"/>
                                </a:solidFill>
                                <a:effectLst/>
                                <a:latin typeface="Cambria Math" panose="02040503050406030204" pitchFamily="18" charset="0"/>
                                <a:ea typeface="+mn-ea"/>
                                <a:cs typeface="+mn-cs"/>
                              </a:rPr>
                            </m:ctrlPr>
                          </m:funcPr>
                          <m:fName>
                            <m:r>
                              <m:rPr>
                                <m:sty m:val="p"/>
                              </m:rPr>
                              <a:rPr lang="es-ES" sz="1050" b="0" i="0">
                                <a:solidFill>
                                  <a:schemeClr val="tx1"/>
                                </a:solidFill>
                                <a:effectLst/>
                                <a:latin typeface="Cambria Math" panose="02040503050406030204" pitchFamily="18" charset="0"/>
                                <a:ea typeface="+mn-ea"/>
                                <a:cs typeface="+mn-cs"/>
                              </a:rPr>
                              <m:t>log</m:t>
                            </m:r>
                            <m:r>
                              <a:rPr lang="es-ES" sz="1050" b="0" i="0">
                                <a:solidFill>
                                  <a:schemeClr val="tx1"/>
                                </a:solidFill>
                                <a:effectLst/>
                                <a:latin typeface="Cambria Math" panose="02040503050406030204" pitchFamily="18" charset="0"/>
                                <a:ea typeface="+mn-ea"/>
                                <a:cs typeface="+mn-cs"/>
                              </a:rPr>
                              <m:t>(</m:t>
                            </m:r>
                          </m:fName>
                          <m:e>
                            <m:f>
                              <m:fPr>
                                <m:ctrlPr>
                                  <a:rPr lang="es-ES" sz="1050" b="0" i="1">
                                    <a:solidFill>
                                      <a:schemeClr val="tx1"/>
                                    </a:solidFill>
                                    <a:effectLst/>
                                    <a:latin typeface="Cambria Math" panose="02040503050406030204" pitchFamily="18" charset="0"/>
                                    <a:ea typeface="+mn-ea"/>
                                    <a:cs typeface="+mn-cs"/>
                                  </a:rPr>
                                </m:ctrlPr>
                              </m:fPr>
                              <m:num>
                                <m:r>
                                  <a:rPr lang="es-ES" sz="1050" b="0" i="1">
                                    <a:solidFill>
                                      <a:schemeClr val="tx1"/>
                                    </a:solidFill>
                                    <a:effectLst/>
                                    <a:latin typeface="Cambria Math" panose="02040503050406030204" pitchFamily="18" charset="0"/>
                                    <a:ea typeface="+mn-ea"/>
                                    <a:cs typeface="+mn-cs"/>
                                  </a:rPr>
                                  <m:t>𝑀𝑜𝑛𝑡𝑜</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𝑐𝑟</m:t>
                                </m:r>
                                <m:r>
                                  <a:rPr lang="es-ES" sz="1050" b="0" i="1">
                                    <a:solidFill>
                                      <a:schemeClr val="tx1"/>
                                    </a:solidFill>
                                    <a:effectLst/>
                                    <a:latin typeface="Cambria Math" panose="02040503050406030204" pitchFamily="18" charset="0"/>
                                    <a:ea typeface="+mn-ea"/>
                                    <a:cs typeface="+mn-cs"/>
                                  </a:rPr>
                                  <m:t>é</m:t>
                                </m:r>
                                <m:r>
                                  <a:rPr lang="es-ES" sz="1050" b="0" i="1">
                                    <a:solidFill>
                                      <a:schemeClr val="tx1"/>
                                    </a:solidFill>
                                    <a:effectLst/>
                                    <a:latin typeface="Cambria Math" panose="02040503050406030204" pitchFamily="18" charset="0"/>
                                    <a:ea typeface="+mn-ea"/>
                                    <a:cs typeface="+mn-cs"/>
                                  </a:rPr>
                                  <m:t>𝑑𝑖𝑡𝑜𝑠</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𝑑𝑒</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𝑣𝑖𝑣𝑖𝑒𝑛𝑑𝑎</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𝑑𝑒</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h𝑜𝑚𝑏𝑟𝑒𝑠</m:t>
                                </m:r>
                              </m:num>
                              <m:den>
                                <m:r>
                                  <a:rPr lang="es-ES" sz="1050" b="0" i="1">
                                    <a:solidFill>
                                      <a:schemeClr val="tx1"/>
                                    </a:solidFill>
                                    <a:effectLst/>
                                    <a:latin typeface="Cambria Math" panose="02040503050406030204" pitchFamily="18" charset="0"/>
                                    <a:ea typeface="+mn-ea"/>
                                    <a:cs typeface="+mn-cs"/>
                                  </a:rPr>
                                  <m:t>𝑁</m:t>
                                </m:r>
                                <m:r>
                                  <a:rPr lang="es-ES" sz="1050" b="0" i="1">
                                    <a:solidFill>
                                      <a:schemeClr val="tx1"/>
                                    </a:solidFill>
                                    <a:effectLst/>
                                    <a:latin typeface="Cambria Math" panose="02040503050406030204" pitchFamily="18" charset="0"/>
                                    <a:ea typeface="+mn-ea"/>
                                    <a:cs typeface="+mn-cs"/>
                                  </a:rPr>
                                  <m:t>ú</m:t>
                                </m:r>
                                <m:r>
                                  <a:rPr lang="es-ES" sz="1050" b="0" i="1">
                                    <a:solidFill>
                                      <a:schemeClr val="tx1"/>
                                    </a:solidFill>
                                    <a:effectLst/>
                                    <a:latin typeface="Cambria Math" panose="02040503050406030204" pitchFamily="18" charset="0"/>
                                    <a:ea typeface="+mn-ea"/>
                                    <a:cs typeface="+mn-cs"/>
                                  </a:rPr>
                                  <m:t>𝑚𝑒𝑟𝑜</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𝑑𝑒</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𝑐𝑟</m:t>
                                </m:r>
                                <m:r>
                                  <a:rPr lang="es-ES" sz="1050" b="0" i="1">
                                    <a:solidFill>
                                      <a:schemeClr val="tx1"/>
                                    </a:solidFill>
                                    <a:effectLst/>
                                    <a:latin typeface="Cambria Math" panose="02040503050406030204" pitchFamily="18" charset="0"/>
                                    <a:ea typeface="+mn-ea"/>
                                    <a:cs typeface="+mn-cs"/>
                                  </a:rPr>
                                  <m:t>é</m:t>
                                </m:r>
                                <m:r>
                                  <a:rPr lang="es-ES" sz="1050" b="0" i="1">
                                    <a:solidFill>
                                      <a:schemeClr val="tx1"/>
                                    </a:solidFill>
                                    <a:effectLst/>
                                    <a:latin typeface="Cambria Math" panose="02040503050406030204" pitchFamily="18" charset="0"/>
                                    <a:ea typeface="+mn-ea"/>
                                    <a:cs typeface="+mn-cs"/>
                                  </a:rPr>
                                  <m:t>𝑑𝑖𝑡𝑜𝑠</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𝑑𝑒</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𝑣𝑖𝑣𝑖𝑒𝑛𝑑𝑎</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𝑑𝑒</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h𝑜𝑚𝑏𝑟𝑒𝑠</m:t>
                                </m:r>
                              </m:den>
                            </m:f>
                            <m:r>
                              <a:rPr lang="es-ES" sz="1050" b="0" i="1">
                                <a:solidFill>
                                  <a:schemeClr val="tx1"/>
                                </a:solidFill>
                                <a:effectLst/>
                                <a:latin typeface="Cambria Math" panose="02040503050406030204" pitchFamily="18" charset="0"/>
                                <a:ea typeface="+mn-ea"/>
                                <a:cs typeface="+mn-cs"/>
                              </a:rPr>
                              <m:t>)</m:t>
                            </m:r>
                          </m:e>
                        </m:func>
                      </m:den>
                    </m:f>
                  </m:oMath>
                </m:oMathPara>
              </a14:m>
              <a:endParaRPr lang="es-CO" sz="900">
                <a:latin typeface="Cambria Math" panose="02040503050406030204" pitchFamily="18" charset="0"/>
                <a:ea typeface="Cambria Math" panose="02040503050406030204" pitchFamily="18" charset="0"/>
              </a:endParaRPr>
            </a:p>
          </xdr:txBody>
        </xdr:sp>
      </mc:Choice>
      <mc:Fallback xmlns="">
        <xdr:sp macro="" textlink="">
          <xdr:nvSpPr>
            <xdr:cNvPr id="6" name="CuadroTexto 5">
              <a:extLst>
                <a:ext uri="{FF2B5EF4-FFF2-40B4-BE49-F238E27FC236}">
                  <a16:creationId xmlns:a16="http://schemas.microsoft.com/office/drawing/2014/main" id="{271123C1-1F1D-4C83-AF34-14D9D8E07422}"/>
                </a:ext>
              </a:extLst>
            </xdr:cNvPr>
            <xdr:cNvSpPr txBox="1"/>
          </xdr:nvSpPr>
          <xdr:spPr>
            <a:xfrm>
              <a:off x="3986893" y="4980214"/>
              <a:ext cx="5742049" cy="4871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800" i="0">
                  <a:latin typeface="Cambria Math" panose="02040503050406030204" pitchFamily="18" charset="0"/>
                  <a:ea typeface="Cambria Math" panose="02040503050406030204" pitchFamily="18" charset="0"/>
                </a:rPr>
                <a:t>(log⁡〖</a:t>
              </a:r>
              <a:r>
                <a:rPr lang="es-ES" sz="800" b="0" i="0">
                  <a:latin typeface="Cambria Math" panose="02040503050406030204" pitchFamily="18" charset="0"/>
                  <a:ea typeface="Cambria Math" panose="02040503050406030204" pitchFamily="18" charset="0"/>
                </a:rPr>
                <a:t>(</a:t>
              </a:r>
              <a:r>
                <a:rPr lang="es-CO" sz="800" b="0" i="0">
                  <a:latin typeface="Cambria Math" panose="02040503050406030204" pitchFamily="18" charset="0"/>
                  <a:ea typeface="Cambria Math" panose="02040503050406030204" pitchFamily="18" charset="0"/>
                </a:rPr>
                <a:t>(</a:t>
              </a:r>
              <a:r>
                <a:rPr lang="es-ES" sz="800" b="0" i="0">
                  <a:latin typeface="Cambria Math" panose="02040503050406030204" pitchFamily="18" charset="0"/>
                  <a:ea typeface="Cambria Math" panose="02040503050406030204" pitchFamily="18" charset="0"/>
                </a:rPr>
                <a:t>𝑀𝑜𝑛𝑡𝑜 𝑐𝑟é𝑑𝑖𝑡𝑜𝑠 𝑑𝑒 𝑣𝑖𝑣𝑖𝑒𝑛𝑑𝑎 𝑑𝑒 𝑚𝑢𝑗𝑒𝑟𝑒𝑠</a:t>
              </a:r>
              <a:r>
                <a:rPr lang="es-CO" sz="800" b="0" i="0">
                  <a:latin typeface="Cambria Math" panose="02040503050406030204" pitchFamily="18" charset="0"/>
                  <a:ea typeface="Cambria Math" panose="02040503050406030204" pitchFamily="18" charset="0"/>
                </a:rPr>
                <a:t>)/(</a:t>
              </a:r>
              <a:r>
                <a:rPr lang="es-ES" sz="800" b="0" i="0">
                  <a:latin typeface="Cambria Math" panose="02040503050406030204" pitchFamily="18" charset="0"/>
                  <a:ea typeface="Cambria Math" panose="02040503050406030204" pitchFamily="18" charset="0"/>
                </a:rPr>
                <a:t>𝑁ú𝑚𝑒𝑟𝑜 𝑑𝑒 𝑐𝑟é𝑑𝑖𝑡𝑜𝑠 𝑑𝑒 𝑣𝑖𝑣𝑖𝑒𝑛𝑑𝑎 𝑑𝑒 𝑚𝑢𝑗𝑒𝑟𝑒𝑠</a:t>
              </a:r>
              <a:r>
                <a:rPr lang="es-CO" sz="800" b="0" i="0">
                  <a:latin typeface="Cambria Math" panose="02040503050406030204" pitchFamily="18" charset="0"/>
                  <a:ea typeface="Cambria Math" panose="02040503050406030204" pitchFamily="18" charset="0"/>
                </a:rPr>
                <a:t>)</a:t>
              </a:r>
              <a:r>
                <a:rPr lang="es-ES" sz="800" b="0" i="0">
                  <a:latin typeface="Cambria Math" panose="02040503050406030204" pitchFamily="18" charset="0"/>
                  <a:ea typeface="Cambria Math" panose="02040503050406030204" pitchFamily="18" charset="0"/>
                </a:rPr>
                <a:t>)</a:t>
              </a:r>
              <a:r>
                <a:rPr lang="es-CO" sz="800" b="0" i="0">
                  <a:latin typeface="Cambria Math" panose="02040503050406030204" pitchFamily="18" charset="0"/>
                  <a:ea typeface="Cambria Math" panose="02040503050406030204" pitchFamily="18" charset="0"/>
                </a:rPr>
                <a:t>〗</a:t>
              </a:r>
              <a:r>
                <a:rPr lang="es-ES" sz="800" b="0" i="0">
                  <a:latin typeface="Cambria Math" panose="02040503050406030204" pitchFamily="18" charset="0"/>
                  <a:ea typeface="Cambria Math" panose="02040503050406030204" pitchFamily="18" charset="0"/>
                </a:rPr>
                <a:t>−log⁡〖((𝑀𝑜𝑛𝑡𝑜 𝑐𝑟é𝑑𝑖𝑡𝑜𝑠 𝑑𝑒 𝑣𝑖𝑣𝑖𝑒𝑛𝑑𝑎 𝑑𝑒 ℎ𝑜𝑚𝑏𝑟𝑒𝑠)/(𝑁ú𝑚𝑒𝑟𝑜 𝑑𝑒 𝑐𝑟é𝑑𝑖𝑡𝑜𝑠 𝑑𝑒 𝑣𝑖𝑣𝑖𝑒𝑛𝑑𝑎 𝑑𝑒 ℎ𝑜𝑚𝑏𝑟𝑒𝑠))〗</a:t>
              </a:r>
              <a:r>
                <a:rPr lang="es-CO" sz="800" b="0" i="0">
                  <a:latin typeface="Cambria Math" panose="02040503050406030204" pitchFamily="18" charset="0"/>
                  <a:ea typeface="Cambria Math" panose="02040503050406030204" pitchFamily="18" charset="0"/>
                </a:rPr>
                <a:t>)/</a:t>
              </a:r>
              <a:r>
                <a:rPr lang="es-ES" sz="1050" b="0" i="0">
                  <a:solidFill>
                    <a:schemeClr val="tx1"/>
                  </a:solidFill>
                  <a:effectLst/>
                  <a:latin typeface="+mn-lt"/>
                  <a:ea typeface="+mn-ea"/>
                  <a:cs typeface="+mn-cs"/>
                </a:rPr>
                <a:t>〖log</a:t>
              </a:r>
              <a:r>
                <a:rPr lang="es-ES" sz="1050" b="0" i="0">
                  <a:solidFill>
                    <a:schemeClr val="tx1"/>
                  </a:solidFill>
                  <a:effectLst/>
                  <a:latin typeface="Cambria Math" panose="02040503050406030204" pitchFamily="18" charset="0"/>
                  <a:ea typeface="+mn-ea"/>
                  <a:cs typeface="+mn-cs"/>
                </a:rPr>
                <a:t>(</a:t>
              </a:r>
              <a:r>
                <a:rPr lang="es-ES" sz="1050" b="0" i="0">
                  <a:solidFill>
                    <a:schemeClr val="tx1"/>
                  </a:solidFill>
                  <a:effectLst/>
                  <a:latin typeface="+mn-lt"/>
                  <a:ea typeface="+mn-ea"/>
                  <a:cs typeface="+mn-cs"/>
                </a:rPr>
                <a:t>〗⁡〖(</a:t>
              </a:r>
              <a:r>
                <a:rPr lang="es-ES" sz="1050" b="0" i="0">
                  <a:solidFill>
                    <a:schemeClr val="tx1"/>
                  </a:solidFill>
                  <a:effectLst/>
                  <a:latin typeface="Cambria Math" panose="02040503050406030204" pitchFamily="18" charset="0"/>
                  <a:ea typeface="+mn-ea"/>
                  <a:cs typeface="+mn-cs"/>
                </a:rPr>
                <a:t>𝑀𝑜𝑛𝑡𝑜 𝑐𝑟é𝑑𝑖𝑡𝑜𝑠 𝑑𝑒 𝑣𝑖𝑣𝑖𝑒𝑛𝑑𝑎 𝑑𝑒</a:t>
              </a:r>
              <a:r>
                <a:rPr lang="es-ES" sz="1050" b="0" i="0">
                  <a:solidFill>
                    <a:schemeClr val="tx1"/>
                  </a:solidFill>
                  <a:effectLst/>
                  <a:latin typeface="+mn-lt"/>
                  <a:ea typeface="+mn-ea"/>
                  <a:cs typeface="+mn-cs"/>
                </a:rPr>
                <a:t> ℎ𝑜𝑚𝑏𝑟𝑒𝑠)/(𝑁ú𝑚𝑒𝑟𝑜 𝑑𝑒 </a:t>
              </a:r>
              <a:r>
                <a:rPr lang="es-ES" sz="1050" b="0" i="0">
                  <a:solidFill>
                    <a:schemeClr val="tx1"/>
                  </a:solidFill>
                  <a:effectLst/>
                  <a:latin typeface="Cambria Math" panose="02040503050406030204" pitchFamily="18" charset="0"/>
                  <a:ea typeface="+mn-ea"/>
                  <a:cs typeface="+mn-cs"/>
                </a:rPr>
                <a:t>𝑐𝑟é𝑑𝑖𝑡𝑜𝑠 𝑑𝑒 𝑣𝑖𝑣𝑖𝑒𝑛𝑑𝑎 </a:t>
              </a:r>
              <a:r>
                <a:rPr lang="es-ES" sz="1050" b="0" i="0">
                  <a:solidFill>
                    <a:schemeClr val="tx1"/>
                  </a:solidFill>
                  <a:effectLst/>
                  <a:latin typeface="+mn-lt"/>
                  <a:ea typeface="+mn-ea"/>
                  <a:cs typeface="+mn-cs"/>
                </a:rPr>
                <a:t>𝑑𝑒 ℎ𝑜𝑚𝑏𝑟𝑒𝑠)</a:t>
              </a:r>
              <a:r>
                <a:rPr lang="es-ES" sz="1050" b="0" i="0">
                  <a:solidFill>
                    <a:schemeClr val="tx1"/>
                  </a:solidFill>
                  <a:effectLst/>
                  <a:latin typeface="Cambria Math" panose="02040503050406030204" pitchFamily="18" charset="0"/>
                  <a:ea typeface="+mn-ea"/>
                  <a:cs typeface="+mn-cs"/>
                </a:rPr>
                <a:t>)</a:t>
              </a:r>
              <a:r>
                <a:rPr lang="es-ES" sz="1050" b="0" i="0">
                  <a:solidFill>
                    <a:schemeClr val="tx1"/>
                  </a:solidFill>
                  <a:effectLst/>
                  <a:latin typeface="+mn-lt"/>
                  <a:ea typeface="+mn-ea"/>
                  <a:cs typeface="+mn-cs"/>
                </a:rPr>
                <a:t>〗</a:t>
              </a:r>
              <a:r>
                <a:rPr lang="es-ES" sz="800" b="0" i="0">
                  <a:solidFill>
                    <a:schemeClr val="tx1"/>
                  </a:solidFill>
                  <a:effectLst/>
                  <a:latin typeface="Cambria Math" panose="02040503050406030204" pitchFamily="18" charset="0"/>
                  <a:ea typeface="Cambria Math" panose="02040503050406030204" pitchFamily="18" charset="0"/>
                  <a:cs typeface="+mn-cs"/>
                </a:rPr>
                <a:t> </a:t>
              </a:r>
              <a:endParaRPr lang="es-CO" sz="900">
                <a:latin typeface="Cambria Math" panose="02040503050406030204" pitchFamily="18" charset="0"/>
                <a:ea typeface="Cambria Math" panose="02040503050406030204" pitchFamily="18" charset="0"/>
              </a:endParaRPr>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49DD6122-66B0-447C-97B8-3947D4235251}"/>
            </a:ext>
          </a:extLst>
        </xdr:cNvPr>
        <xdr:cNvGrpSpPr/>
      </xdr:nvGrpSpPr>
      <xdr:grpSpPr>
        <a:xfrm>
          <a:off x="0" y="0"/>
          <a:ext cx="13431951" cy="2517321"/>
          <a:chOff x="0" y="0"/>
          <a:chExt cx="12845143" cy="2517321"/>
        </a:xfrm>
      </xdr:grpSpPr>
      <xdr:pic>
        <xdr:nvPicPr>
          <xdr:cNvPr id="5" name="Imagen 4">
            <a:extLst>
              <a:ext uri="{FF2B5EF4-FFF2-40B4-BE49-F238E27FC236}">
                <a16:creationId xmlns:a16="http://schemas.microsoft.com/office/drawing/2014/main" id="{5BFBF58D-E1C3-2BF2-BA74-26390265285C}"/>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3EF36977-3205-8871-C6A7-3EB37095595A}"/>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5.xml><?xml version="1.0" encoding="utf-8"?>
<xdr:wsDr xmlns:xdr="http://schemas.openxmlformats.org/drawingml/2006/spreadsheetDrawing" xmlns:a="http://schemas.openxmlformats.org/drawingml/2006/main">
  <xdr:oneCellAnchor>
    <xdr:from>
      <xdr:col>0</xdr:col>
      <xdr:colOff>1</xdr:colOff>
      <xdr:row>64</xdr:row>
      <xdr:rowOff>43544</xdr:rowOff>
    </xdr:from>
    <xdr:ext cx="13563600" cy="1313221"/>
    <xdr:pic>
      <xdr:nvPicPr>
        <xdr:cNvPr id="4" name="Imagen 3">
          <a:extLst>
            <a:ext uri="{FF2B5EF4-FFF2-40B4-BE49-F238E27FC236}">
              <a16:creationId xmlns:a16="http://schemas.microsoft.com/office/drawing/2014/main" id="{3591D9D8-A344-476E-B444-74604806CDDE}"/>
            </a:ext>
          </a:extLst>
        </xdr:cNvPr>
        <xdr:cNvPicPr>
          <a:picLocks noChangeAspect="1"/>
        </xdr:cNvPicPr>
      </xdr:nvPicPr>
      <xdr:blipFill rotWithShape="1">
        <a:blip xmlns:r="http://schemas.openxmlformats.org/officeDocument/2006/relationships" r:embed="rId1"/>
        <a:srcRect r="1627"/>
        <a:stretch/>
      </xdr:blipFill>
      <xdr:spPr>
        <a:xfrm>
          <a:off x="1" y="14743794"/>
          <a:ext cx="13563600" cy="1313221"/>
        </a:xfrm>
        <a:prstGeom prst="rect">
          <a:avLst/>
        </a:prstGeom>
      </xdr:spPr>
    </xdr:pic>
    <xdr:clientData/>
  </xdr:oneCellAnchor>
  <xdr:oneCellAnchor>
    <xdr:from>
      <xdr:col>3</xdr:col>
      <xdr:colOff>762000</xdr:colOff>
      <xdr:row>18</xdr:row>
      <xdr:rowOff>27214</xdr:rowOff>
    </xdr:from>
    <xdr:ext cx="5742049" cy="495200"/>
    <mc:AlternateContent xmlns:mc="http://schemas.openxmlformats.org/markup-compatibility/2006" xmlns:a14="http://schemas.microsoft.com/office/drawing/2010/main">
      <mc:Choice Requires="a14">
        <xdr:sp macro="" textlink="">
          <xdr:nvSpPr>
            <xdr:cNvPr id="6" name="CuadroTexto 5">
              <a:extLst>
                <a:ext uri="{FF2B5EF4-FFF2-40B4-BE49-F238E27FC236}">
                  <a16:creationId xmlns:a16="http://schemas.microsoft.com/office/drawing/2014/main" id="{AEBF5CA5-092F-45D0-9B4A-1D9642D22A31}"/>
                </a:ext>
              </a:extLst>
            </xdr:cNvPr>
            <xdr:cNvSpPr txBox="1"/>
          </xdr:nvSpPr>
          <xdr:spPr>
            <a:xfrm>
              <a:off x="3968750" y="4948464"/>
              <a:ext cx="5742049" cy="4952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800" i="1">
                            <a:latin typeface="Cambria Math" panose="02040503050406030204" pitchFamily="18" charset="0"/>
                            <a:ea typeface="Cambria Math" panose="02040503050406030204" pitchFamily="18" charset="0"/>
                          </a:rPr>
                        </m:ctrlPr>
                      </m:fPr>
                      <m:num>
                        <m:func>
                          <m:funcPr>
                            <m:ctrlPr>
                              <a:rPr lang="es-CO" sz="800" i="1">
                                <a:latin typeface="Cambria Math" panose="02040503050406030204" pitchFamily="18" charset="0"/>
                                <a:ea typeface="Cambria Math" panose="02040503050406030204" pitchFamily="18" charset="0"/>
                              </a:rPr>
                            </m:ctrlPr>
                          </m:funcPr>
                          <m:fName>
                            <m:r>
                              <m:rPr>
                                <m:sty m:val="p"/>
                              </m:rPr>
                              <a:rPr lang="es-CO" sz="800" i="0">
                                <a:latin typeface="Cambria Math" panose="02040503050406030204" pitchFamily="18" charset="0"/>
                                <a:ea typeface="Cambria Math" panose="02040503050406030204" pitchFamily="18" charset="0"/>
                              </a:rPr>
                              <m:t>log</m:t>
                            </m:r>
                          </m:fName>
                          <m:e>
                            <m:r>
                              <a:rPr lang="es-ES" sz="800" b="0" i="1">
                                <a:latin typeface="Cambria Math" panose="02040503050406030204" pitchFamily="18" charset="0"/>
                                <a:ea typeface="Cambria Math" panose="02040503050406030204" pitchFamily="18" charset="0"/>
                              </a:rPr>
                              <m:t>(</m:t>
                            </m:r>
                            <m:f>
                              <m:fPr>
                                <m:ctrlPr>
                                  <a:rPr lang="es-CO" sz="800" i="1">
                                    <a:latin typeface="Cambria Math" panose="02040503050406030204" pitchFamily="18" charset="0"/>
                                    <a:ea typeface="Cambria Math" panose="02040503050406030204" pitchFamily="18" charset="0"/>
                                  </a:rPr>
                                </m:ctrlPr>
                              </m:fPr>
                              <m:num>
                                <m:r>
                                  <a:rPr lang="es-ES" sz="800" b="0" i="1">
                                    <a:latin typeface="Cambria Math" panose="02040503050406030204" pitchFamily="18" charset="0"/>
                                    <a:ea typeface="Cambria Math" panose="02040503050406030204" pitchFamily="18" charset="0"/>
                                  </a:rPr>
                                  <m:t>𝑀𝑜𝑛𝑡𝑜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𝑚𝑖𝑐𝑟𝑜𝑐𝑟</m:t>
                                </m:r>
                                <m:r>
                                  <a:rPr lang="es-ES" sz="800" b="0" i="1">
                                    <a:latin typeface="Cambria Math" panose="02040503050406030204" pitchFamily="18" charset="0"/>
                                    <a:ea typeface="Cambria Math" panose="02040503050406030204" pitchFamily="18" charset="0"/>
                                  </a:rPr>
                                  <m:t>é</m:t>
                                </m:r>
                                <m:r>
                                  <a:rPr lang="es-ES" sz="800" b="0" i="1">
                                    <a:latin typeface="Cambria Math" panose="02040503050406030204" pitchFamily="18" charset="0"/>
                                    <a:ea typeface="Cambria Math" panose="02040503050406030204" pitchFamily="18" charset="0"/>
                                  </a:rPr>
                                  <m:t>𝑑𝑖𝑡𝑜𝑠𝑑𝑒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𝑚𝑢𝑗𝑒𝑟𝑒𝑠</m:t>
                                </m:r>
                              </m:num>
                              <m:den>
                                <m:r>
                                  <a:rPr lang="es-ES" sz="800" b="0" i="1">
                                    <a:latin typeface="Cambria Math" panose="02040503050406030204" pitchFamily="18" charset="0"/>
                                    <a:ea typeface="Cambria Math" panose="02040503050406030204" pitchFamily="18" charset="0"/>
                                  </a:rPr>
                                  <m:t>𝑁</m:t>
                                </m:r>
                                <m:r>
                                  <a:rPr lang="es-ES" sz="800" b="0" i="1">
                                    <a:latin typeface="Cambria Math" panose="02040503050406030204" pitchFamily="18" charset="0"/>
                                    <a:ea typeface="Cambria Math" panose="02040503050406030204" pitchFamily="18" charset="0"/>
                                  </a:rPr>
                                  <m:t>ú</m:t>
                                </m:r>
                                <m:r>
                                  <a:rPr lang="es-ES" sz="800" b="0" i="1">
                                    <a:latin typeface="Cambria Math" panose="02040503050406030204" pitchFamily="18" charset="0"/>
                                    <a:ea typeface="Cambria Math" panose="02040503050406030204" pitchFamily="18" charset="0"/>
                                  </a:rPr>
                                  <m:t>𝑚𝑒𝑟𝑜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𝑚𝑖𝑐𝑟𝑜𝑐𝑟</m:t>
                                </m:r>
                                <m:r>
                                  <a:rPr lang="es-ES" sz="800" b="0" i="1">
                                    <a:latin typeface="Cambria Math" panose="02040503050406030204" pitchFamily="18" charset="0"/>
                                    <a:ea typeface="Cambria Math" panose="02040503050406030204" pitchFamily="18" charset="0"/>
                                  </a:rPr>
                                  <m:t>é</m:t>
                                </m:r>
                                <m:r>
                                  <a:rPr lang="es-ES" sz="800" b="0" i="1">
                                    <a:latin typeface="Cambria Math" panose="02040503050406030204" pitchFamily="18" charset="0"/>
                                    <a:ea typeface="Cambria Math" panose="02040503050406030204" pitchFamily="18" charset="0"/>
                                  </a:rPr>
                                  <m:t>𝑑𝑖𝑡𝑜𝑠</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𝑚𝑢𝑗𝑒𝑟𝑒𝑠</m:t>
                                </m:r>
                              </m:den>
                            </m:f>
                            <m:r>
                              <a:rPr lang="es-ES" sz="800" b="0" i="1">
                                <a:latin typeface="Cambria Math" panose="02040503050406030204" pitchFamily="18" charset="0"/>
                                <a:ea typeface="Cambria Math" panose="02040503050406030204" pitchFamily="18" charset="0"/>
                              </a:rPr>
                              <m:t>)</m:t>
                            </m:r>
                          </m:e>
                        </m:func>
                        <m:r>
                          <a:rPr lang="es-ES" sz="800" b="0" i="1">
                            <a:latin typeface="Cambria Math" panose="02040503050406030204" pitchFamily="18" charset="0"/>
                            <a:ea typeface="Cambria Math" panose="02040503050406030204" pitchFamily="18" charset="0"/>
                          </a:rPr>
                          <m:t>−</m:t>
                        </m:r>
                        <m:func>
                          <m:funcPr>
                            <m:ctrlPr>
                              <a:rPr lang="es-ES" sz="800" b="0" i="1">
                                <a:latin typeface="Cambria Math" panose="02040503050406030204" pitchFamily="18" charset="0"/>
                                <a:ea typeface="Cambria Math" panose="02040503050406030204" pitchFamily="18" charset="0"/>
                              </a:rPr>
                            </m:ctrlPr>
                          </m:funcPr>
                          <m:fName>
                            <m:r>
                              <m:rPr>
                                <m:sty m:val="p"/>
                              </m:rPr>
                              <a:rPr lang="es-ES" sz="800" b="0" i="0">
                                <a:latin typeface="Cambria Math" panose="02040503050406030204" pitchFamily="18" charset="0"/>
                                <a:ea typeface="Cambria Math" panose="02040503050406030204" pitchFamily="18" charset="0"/>
                              </a:rPr>
                              <m:t>log</m:t>
                            </m:r>
                          </m:fName>
                          <m:e>
                            <m:r>
                              <a:rPr lang="es-ES" sz="800" b="0" i="1">
                                <a:latin typeface="Cambria Math" panose="02040503050406030204" pitchFamily="18" charset="0"/>
                                <a:ea typeface="Cambria Math" panose="02040503050406030204" pitchFamily="18" charset="0"/>
                              </a:rPr>
                              <m:t>(</m:t>
                            </m:r>
                            <m:f>
                              <m:fPr>
                                <m:ctrlPr>
                                  <a:rPr lang="es-ES" sz="800" b="0" i="1">
                                    <a:latin typeface="Cambria Math" panose="02040503050406030204" pitchFamily="18" charset="0"/>
                                    <a:ea typeface="Cambria Math" panose="02040503050406030204" pitchFamily="18" charset="0"/>
                                  </a:rPr>
                                </m:ctrlPr>
                              </m:fPr>
                              <m:num>
                                <m:r>
                                  <a:rPr lang="es-ES" sz="800" b="0" i="1">
                                    <a:latin typeface="Cambria Math" panose="02040503050406030204" pitchFamily="18" charset="0"/>
                                    <a:ea typeface="Cambria Math" panose="02040503050406030204" pitchFamily="18" charset="0"/>
                                  </a:rPr>
                                  <m:t>𝑀𝑜𝑛𝑡𝑜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𝑚𝑖𝑐𝑟𝑜𝑐𝑟</m:t>
                                </m:r>
                                <m:r>
                                  <a:rPr lang="es-ES" sz="800" b="0" i="1">
                                    <a:latin typeface="Cambria Math" panose="02040503050406030204" pitchFamily="18" charset="0"/>
                                    <a:ea typeface="Cambria Math" panose="02040503050406030204" pitchFamily="18" charset="0"/>
                                  </a:rPr>
                                  <m:t>é</m:t>
                                </m:r>
                                <m:r>
                                  <a:rPr lang="es-ES" sz="800" b="0" i="1">
                                    <a:latin typeface="Cambria Math" panose="02040503050406030204" pitchFamily="18" charset="0"/>
                                    <a:ea typeface="Cambria Math" panose="02040503050406030204" pitchFamily="18" charset="0"/>
                                  </a:rPr>
                                  <m:t>𝑑𝑖𝑡𝑜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h𝑜𝑚𝑏𝑟𝑒𝑠</m:t>
                                </m:r>
                              </m:num>
                              <m:den>
                                <m:r>
                                  <a:rPr lang="es-ES" sz="800" b="0" i="1">
                                    <a:latin typeface="Cambria Math" panose="02040503050406030204" pitchFamily="18" charset="0"/>
                                    <a:ea typeface="Cambria Math" panose="02040503050406030204" pitchFamily="18" charset="0"/>
                                  </a:rPr>
                                  <m:t>𝑁</m:t>
                                </m:r>
                                <m:r>
                                  <a:rPr lang="es-ES" sz="800" b="0" i="1">
                                    <a:latin typeface="Cambria Math" panose="02040503050406030204" pitchFamily="18" charset="0"/>
                                    <a:ea typeface="Cambria Math" panose="02040503050406030204" pitchFamily="18" charset="0"/>
                                  </a:rPr>
                                  <m:t>ú</m:t>
                                </m:r>
                                <m:r>
                                  <a:rPr lang="es-ES" sz="800" b="0" i="1">
                                    <a:latin typeface="Cambria Math" panose="02040503050406030204" pitchFamily="18" charset="0"/>
                                    <a:ea typeface="Cambria Math" panose="02040503050406030204" pitchFamily="18" charset="0"/>
                                  </a:rPr>
                                  <m:t>𝑚𝑒𝑟𝑜</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𝑚𝑖𝑐𝑟𝑜𝑐𝑟</m:t>
                                </m:r>
                                <m:r>
                                  <a:rPr lang="es-ES" sz="800" b="0" i="1">
                                    <a:latin typeface="Cambria Math" panose="02040503050406030204" pitchFamily="18" charset="0"/>
                                    <a:ea typeface="Cambria Math" panose="02040503050406030204" pitchFamily="18" charset="0"/>
                                  </a:rPr>
                                  <m:t>é</m:t>
                                </m:r>
                                <m:r>
                                  <a:rPr lang="es-ES" sz="800" b="0" i="1">
                                    <a:latin typeface="Cambria Math" panose="02040503050406030204" pitchFamily="18" charset="0"/>
                                    <a:ea typeface="Cambria Math" panose="02040503050406030204" pitchFamily="18" charset="0"/>
                                  </a:rPr>
                                  <m:t>𝑑𝑖𝑡𝑜𝑠</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𝑑𝑒</m:t>
                                </m:r>
                                <m:r>
                                  <a:rPr lang="es-ES" sz="800" b="0" i="1">
                                    <a:latin typeface="Cambria Math" panose="02040503050406030204" pitchFamily="18" charset="0"/>
                                    <a:ea typeface="Cambria Math" panose="02040503050406030204" pitchFamily="18" charset="0"/>
                                  </a:rPr>
                                  <m:t> </m:t>
                                </m:r>
                                <m:r>
                                  <a:rPr lang="es-ES" sz="800" b="0" i="1">
                                    <a:latin typeface="Cambria Math" panose="02040503050406030204" pitchFamily="18" charset="0"/>
                                    <a:ea typeface="Cambria Math" panose="02040503050406030204" pitchFamily="18" charset="0"/>
                                  </a:rPr>
                                  <m:t>h𝑜𝑚𝑏𝑟𝑒𝑠</m:t>
                                </m:r>
                              </m:den>
                            </m:f>
                            <m:r>
                              <a:rPr lang="es-ES" sz="800" b="0" i="1">
                                <a:latin typeface="Cambria Math" panose="02040503050406030204" pitchFamily="18" charset="0"/>
                                <a:ea typeface="Cambria Math" panose="02040503050406030204" pitchFamily="18" charset="0"/>
                              </a:rPr>
                              <m:t>)</m:t>
                            </m:r>
                          </m:e>
                        </m:func>
                      </m:num>
                      <m:den>
                        <m:func>
                          <m:funcPr>
                            <m:ctrlPr>
                              <a:rPr lang="es-ES" sz="1050" b="0" i="1">
                                <a:solidFill>
                                  <a:schemeClr val="tx1"/>
                                </a:solidFill>
                                <a:effectLst/>
                                <a:latin typeface="Cambria Math" panose="02040503050406030204" pitchFamily="18" charset="0"/>
                                <a:ea typeface="+mn-ea"/>
                                <a:cs typeface="+mn-cs"/>
                              </a:rPr>
                            </m:ctrlPr>
                          </m:funcPr>
                          <m:fName>
                            <m:r>
                              <m:rPr>
                                <m:sty m:val="p"/>
                              </m:rPr>
                              <a:rPr lang="es-ES" sz="1050" b="0" i="0">
                                <a:solidFill>
                                  <a:schemeClr val="tx1"/>
                                </a:solidFill>
                                <a:effectLst/>
                                <a:latin typeface="Cambria Math" panose="02040503050406030204" pitchFamily="18" charset="0"/>
                                <a:ea typeface="+mn-ea"/>
                                <a:cs typeface="+mn-cs"/>
                              </a:rPr>
                              <m:t>log</m:t>
                            </m:r>
                            <m:r>
                              <a:rPr lang="es-ES" sz="1050" b="0" i="0">
                                <a:solidFill>
                                  <a:schemeClr val="tx1"/>
                                </a:solidFill>
                                <a:effectLst/>
                                <a:latin typeface="Cambria Math" panose="02040503050406030204" pitchFamily="18" charset="0"/>
                                <a:ea typeface="+mn-ea"/>
                                <a:cs typeface="+mn-cs"/>
                              </a:rPr>
                              <m:t>(</m:t>
                            </m:r>
                          </m:fName>
                          <m:e>
                            <m:f>
                              <m:fPr>
                                <m:ctrlPr>
                                  <a:rPr lang="es-ES" sz="1050" b="0" i="1">
                                    <a:solidFill>
                                      <a:schemeClr val="tx1"/>
                                    </a:solidFill>
                                    <a:effectLst/>
                                    <a:latin typeface="Cambria Math" panose="02040503050406030204" pitchFamily="18" charset="0"/>
                                    <a:ea typeface="+mn-ea"/>
                                    <a:cs typeface="+mn-cs"/>
                                  </a:rPr>
                                </m:ctrlPr>
                              </m:fPr>
                              <m:num>
                                <m:r>
                                  <a:rPr lang="es-ES" sz="1050" b="0" i="1">
                                    <a:solidFill>
                                      <a:schemeClr val="tx1"/>
                                    </a:solidFill>
                                    <a:effectLst/>
                                    <a:latin typeface="Cambria Math" panose="02040503050406030204" pitchFamily="18" charset="0"/>
                                    <a:ea typeface="+mn-ea"/>
                                    <a:cs typeface="+mn-cs"/>
                                  </a:rPr>
                                  <m:t>𝑀𝑜𝑛𝑡𝑜</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𝑑𝑒</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𝑚𝑖𝑐𝑟𝑜𝑐𝑟</m:t>
                                </m:r>
                                <m:r>
                                  <a:rPr lang="es-ES" sz="1050" b="0" i="1">
                                    <a:solidFill>
                                      <a:schemeClr val="tx1"/>
                                    </a:solidFill>
                                    <a:effectLst/>
                                    <a:latin typeface="Cambria Math" panose="02040503050406030204" pitchFamily="18" charset="0"/>
                                    <a:ea typeface="+mn-ea"/>
                                    <a:cs typeface="+mn-cs"/>
                                  </a:rPr>
                                  <m:t>é</m:t>
                                </m:r>
                                <m:r>
                                  <a:rPr lang="es-ES" sz="1050" b="0" i="1">
                                    <a:solidFill>
                                      <a:schemeClr val="tx1"/>
                                    </a:solidFill>
                                    <a:effectLst/>
                                    <a:latin typeface="Cambria Math" panose="02040503050406030204" pitchFamily="18" charset="0"/>
                                    <a:ea typeface="+mn-ea"/>
                                    <a:cs typeface="+mn-cs"/>
                                  </a:rPr>
                                  <m:t>𝑑𝑖𝑡𝑜𝑠</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𝑑𝑒</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h𝑜𝑚𝑏𝑟𝑒𝑠</m:t>
                                </m:r>
                              </m:num>
                              <m:den>
                                <m:r>
                                  <a:rPr lang="es-ES" sz="1050" b="0" i="1">
                                    <a:solidFill>
                                      <a:schemeClr val="tx1"/>
                                    </a:solidFill>
                                    <a:effectLst/>
                                    <a:latin typeface="Cambria Math" panose="02040503050406030204" pitchFamily="18" charset="0"/>
                                    <a:ea typeface="+mn-ea"/>
                                    <a:cs typeface="+mn-cs"/>
                                  </a:rPr>
                                  <m:t>𝑁</m:t>
                                </m:r>
                                <m:r>
                                  <a:rPr lang="es-ES" sz="1050" b="0" i="1">
                                    <a:solidFill>
                                      <a:schemeClr val="tx1"/>
                                    </a:solidFill>
                                    <a:effectLst/>
                                    <a:latin typeface="Cambria Math" panose="02040503050406030204" pitchFamily="18" charset="0"/>
                                    <a:ea typeface="+mn-ea"/>
                                    <a:cs typeface="+mn-cs"/>
                                  </a:rPr>
                                  <m:t>ú</m:t>
                                </m:r>
                                <m:r>
                                  <a:rPr lang="es-ES" sz="1050" b="0" i="1">
                                    <a:solidFill>
                                      <a:schemeClr val="tx1"/>
                                    </a:solidFill>
                                    <a:effectLst/>
                                    <a:latin typeface="Cambria Math" panose="02040503050406030204" pitchFamily="18" charset="0"/>
                                    <a:ea typeface="+mn-ea"/>
                                    <a:cs typeface="+mn-cs"/>
                                  </a:rPr>
                                  <m:t>𝑚𝑒𝑟𝑜</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𝑑𝑒</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𝑚𝑖𝑐𝑟𝑜𝑐𝑟</m:t>
                                </m:r>
                                <m:r>
                                  <a:rPr lang="es-ES" sz="1050" b="0" i="1">
                                    <a:solidFill>
                                      <a:schemeClr val="tx1"/>
                                    </a:solidFill>
                                    <a:effectLst/>
                                    <a:latin typeface="Cambria Math" panose="02040503050406030204" pitchFamily="18" charset="0"/>
                                    <a:ea typeface="+mn-ea"/>
                                    <a:cs typeface="+mn-cs"/>
                                  </a:rPr>
                                  <m:t>é</m:t>
                                </m:r>
                                <m:r>
                                  <a:rPr lang="es-ES" sz="1050" b="0" i="1">
                                    <a:solidFill>
                                      <a:schemeClr val="tx1"/>
                                    </a:solidFill>
                                    <a:effectLst/>
                                    <a:latin typeface="Cambria Math" panose="02040503050406030204" pitchFamily="18" charset="0"/>
                                    <a:ea typeface="+mn-ea"/>
                                    <a:cs typeface="+mn-cs"/>
                                  </a:rPr>
                                  <m:t>𝑑𝑖𝑡𝑜𝑠</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𝑑𝑒</m:t>
                                </m:r>
                                <m:r>
                                  <a:rPr lang="es-ES" sz="1050" b="0" i="1">
                                    <a:solidFill>
                                      <a:schemeClr val="tx1"/>
                                    </a:solidFill>
                                    <a:effectLst/>
                                    <a:latin typeface="Cambria Math" panose="02040503050406030204" pitchFamily="18" charset="0"/>
                                    <a:ea typeface="+mn-ea"/>
                                    <a:cs typeface="+mn-cs"/>
                                  </a:rPr>
                                  <m:t> </m:t>
                                </m:r>
                                <m:r>
                                  <a:rPr lang="es-ES" sz="1050" b="0" i="1">
                                    <a:solidFill>
                                      <a:schemeClr val="tx1"/>
                                    </a:solidFill>
                                    <a:effectLst/>
                                    <a:latin typeface="Cambria Math" panose="02040503050406030204" pitchFamily="18" charset="0"/>
                                    <a:ea typeface="+mn-ea"/>
                                    <a:cs typeface="+mn-cs"/>
                                  </a:rPr>
                                  <m:t>h𝑜𝑚𝑏𝑟𝑒𝑠</m:t>
                                </m:r>
                              </m:den>
                            </m:f>
                            <m:r>
                              <a:rPr lang="es-ES" sz="1050" b="0" i="1">
                                <a:solidFill>
                                  <a:schemeClr val="tx1"/>
                                </a:solidFill>
                                <a:effectLst/>
                                <a:latin typeface="Cambria Math" panose="02040503050406030204" pitchFamily="18" charset="0"/>
                                <a:ea typeface="+mn-ea"/>
                                <a:cs typeface="+mn-cs"/>
                              </a:rPr>
                              <m:t>)</m:t>
                            </m:r>
                          </m:e>
                        </m:func>
                      </m:den>
                    </m:f>
                  </m:oMath>
                </m:oMathPara>
              </a14:m>
              <a:endParaRPr lang="es-CO" sz="900">
                <a:latin typeface="Cambria Math" panose="02040503050406030204" pitchFamily="18" charset="0"/>
                <a:ea typeface="Cambria Math" panose="02040503050406030204" pitchFamily="18" charset="0"/>
              </a:endParaRPr>
            </a:p>
          </xdr:txBody>
        </xdr:sp>
      </mc:Choice>
      <mc:Fallback xmlns="">
        <xdr:sp macro="" textlink="">
          <xdr:nvSpPr>
            <xdr:cNvPr id="6" name="CuadroTexto 5">
              <a:extLst>
                <a:ext uri="{FF2B5EF4-FFF2-40B4-BE49-F238E27FC236}">
                  <a16:creationId xmlns:a16="http://schemas.microsoft.com/office/drawing/2014/main" id="{AEBF5CA5-092F-45D0-9B4A-1D9642D22A31}"/>
                </a:ext>
              </a:extLst>
            </xdr:cNvPr>
            <xdr:cNvSpPr txBox="1"/>
          </xdr:nvSpPr>
          <xdr:spPr>
            <a:xfrm>
              <a:off x="3968750" y="4948464"/>
              <a:ext cx="5742049" cy="4952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800" i="0">
                  <a:latin typeface="Cambria Math" panose="02040503050406030204" pitchFamily="18" charset="0"/>
                  <a:ea typeface="Cambria Math" panose="02040503050406030204" pitchFamily="18" charset="0"/>
                </a:rPr>
                <a:t>(log⁡〖</a:t>
              </a:r>
              <a:r>
                <a:rPr lang="es-ES" sz="800" b="0" i="0">
                  <a:latin typeface="Cambria Math" panose="02040503050406030204" pitchFamily="18" charset="0"/>
                  <a:ea typeface="Cambria Math" panose="02040503050406030204" pitchFamily="18" charset="0"/>
                </a:rPr>
                <a:t>(</a:t>
              </a:r>
              <a:r>
                <a:rPr lang="es-CO" sz="800" b="0" i="0">
                  <a:latin typeface="Cambria Math" panose="02040503050406030204" pitchFamily="18" charset="0"/>
                  <a:ea typeface="Cambria Math" panose="02040503050406030204" pitchFamily="18" charset="0"/>
                </a:rPr>
                <a:t>(</a:t>
              </a:r>
              <a:r>
                <a:rPr lang="es-ES" sz="800" b="0" i="0">
                  <a:latin typeface="Cambria Math" panose="02040503050406030204" pitchFamily="18" charset="0"/>
                  <a:ea typeface="Cambria Math" panose="02040503050406030204" pitchFamily="18" charset="0"/>
                </a:rPr>
                <a:t>𝑀𝑜𝑛𝑡𝑜 𝑑𝑒 𝑚𝑖𝑐𝑟𝑜𝑐𝑟é𝑑𝑖𝑡𝑜𝑠𝑑𝑒 𝑚𝑢𝑗𝑒𝑟𝑒𝑠</a:t>
              </a:r>
              <a:r>
                <a:rPr lang="es-CO" sz="800" b="0" i="0">
                  <a:latin typeface="Cambria Math" panose="02040503050406030204" pitchFamily="18" charset="0"/>
                  <a:ea typeface="Cambria Math" panose="02040503050406030204" pitchFamily="18" charset="0"/>
                </a:rPr>
                <a:t>)/(</a:t>
              </a:r>
              <a:r>
                <a:rPr lang="es-ES" sz="800" b="0" i="0">
                  <a:latin typeface="Cambria Math" panose="02040503050406030204" pitchFamily="18" charset="0"/>
                  <a:ea typeface="Cambria Math" panose="02040503050406030204" pitchFamily="18" charset="0"/>
                </a:rPr>
                <a:t>𝑁ú𝑚𝑒𝑟𝑜 𝑑𝑒 𝑚𝑖𝑐𝑟𝑜𝑐𝑟é𝑑𝑖𝑡𝑜𝑠 𝑑𝑒 𝑚𝑢𝑗𝑒𝑟𝑒𝑠</a:t>
              </a:r>
              <a:r>
                <a:rPr lang="es-CO" sz="800" b="0" i="0">
                  <a:latin typeface="Cambria Math" panose="02040503050406030204" pitchFamily="18" charset="0"/>
                  <a:ea typeface="Cambria Math" panose="02040503050406030204" pitchFamily="18" charset="0"/>
                </a:rPr>
                <a:t>)</a:t>
              </a:r>
              <a:r>
                <a:rPr lang="es-ES" sz="800" b="0" i="0">
                  <a:latin typeface="Cambria Math" panose="02040503050406030204" pitchFamily="18" charset="0"/>
                  <a:ea typeface="Cambria Math" panose="02040503050406030204" pitchFamily="18" charset="0"/>
                </a:rPr>
                <a:t>)</a:t>
              </a:r>
              <a:r>
                <a:rPr lang="es-CO" sz="800" b="0" i="0">
                  <a:latin typeface="Cambria Math" panose="02040503050406030204" pitchFamily="18" charset="0"/>
                  <a:ea typeface="Cambria Math" panose="02040503050406030204" pitchFamily="18" charset="0"/>
                </a:rPr>
                <a:t>〗</a:t>
              </a:r>
              <a:r>
                <a:rPr lang="es-ES" sz="800" b="0" i="0">
                  <a:latin typeface="Cambria Math" panose="02040503050406030204" pitchFamily="18" charset="0"/>
                  <a:ea typeface="Cambria Math" panose="02040503050406030204" pitchFamily="18" charset="0"/>
                </a:rPr>
                <a:t>−log⁡〖((𝑀𝑜𝑛𝑡𝑜 𝑑𝑒 𝑚𝑖𝑐𝑟𝑜𝑐𝑟é𝑑𝑖𝑡𝑜 𝑑𝑒 ℎ𝑜𝑚𝑏𝑟𝑒𝑠)/(𝑁ú𝑚𝑒𝑟𝑜 𝑑𝑒 𝑚𝑖𝑐𝑟𝑜𝑐𝑟é𝑑𝑖𝑡𝑜𝑠 𝑑𝑒 ℎ𝑜𝑚𝑏𝑟𝑒𝑠))〗</a:t>
              </a:r>
              <a:r>
                <a:rPr lang="es-CO" sz="800" b="0" i="0">
                  <a:latin typeface="Cambria Math" panose="02040503050406030204" pitchFamily="18" charset="0"/>
                  <a:ea typeface="Cambria Math" panose="02040503050406030204" pitchFamily="18" charset="0"/>
                </a:rPr>
                <a:t>)/</a:t>
              </a:r>
              <a:r>
                <a:rPr lang="es-ES" sz="1050" b="0" i="0">
                  <a:solidFill>
                    <a:schemeClr val="tx1"/>
                  </a:solidFill>
                  <a:effectLst/>
                  <a:latin typeface="+mn-lt"/>
                  <a:ea typeface="+mn-ea"/>
                  <a:cs typeface="+mn-cs"/>
                </a:rPr>
                <a:t>〖log</a:t>
              </a:r>
              <a:r>
                <a:rPr lang="es-ES" sz="1050" b="0" i="0">
                  <a:solidFill>
                    <a:schemeClr val="tx1"/>
                  </a:solidFill>
                  <a:effectLst/>
                  <a:latin typeface="Cambria Math" panose="02040503050406030204" pitchFamily="18" charset="0"/>
                  <a:ea typeface="+mn-ea"/>
                  <a:cs typeface="+mn-cs"/>
                </a:rPr>
                <a:t>(</a:t>
              </a:r>
              <a:r>
                <a:rPr lang="es-ES" sz="1050" b="0" i="0">
                  <a:solidFill>
                    <a:schemeClr val="tx1"/>
                  </a:solidFill>
                  <a:effectLst/>
                  <a:latin typeface="+mn-lt"/>
                  <a:ea typeface="+mn-ea"/>
                  <a:cs typeface="+mn-cs"/>
                </a:rPr>
                <a:t>〗⁡〖(</a:t>
              </a:r>
              <a:r>
                <a:rPr lang="es-ES" sz="1050" b="0" i="0">
                  <a:solidFill>
                    <a:schemeClr val="tx1"/>
                  </a:solidFill>
                  <a:effectLst/>
                  <a:latin typeface="Cambria Math" panose="02040503050406030204" pitchFamily="18" charset="0"/>
                  <a:ea typeface="+mn-ea"/>
                  <a:cs typeface="+mn-cs"/>
                </a:rPr>
                <a:t>𝑀𝑜𝑛𝑡𝑜 𝑑𝑒 𝑚𝑖𝑐𝑟𝑜𝑐𝑟é𝑑𝑖𝑡𝑜𝑠 𝑑𝑒</a:t>
              </a:r>
              <a:r>
                <a:rPr lang="es-ES" sz="1050" b="0" i="0">
                  <a:solidFill>
                    <a:schemeClr val="tx1"/>
                  </a:solidFill>
                  <a:effectLst/>
                  <a:latin typeface="+mn-lt"/>
                  <a:ea typeface="+mn-ea"/>
                  <a:cs typeface="+mn-cs"/>
                </a:rPr>
                <a:t> ℎ𝑜𝑚𝑏𝑟𝑒𝑠)/(𝑁ú𝑚𝑒𝑟𝑜 𝑑𝑒 </a:t>
              </a:r>
              <a:r>
                <a:rPr lang="es-ES" sz="1050" b="0" i="0">
                  <a:solidFill>
                    <a:schemeClr val="tx1"/>
                  </a:solidFill>
                  <a:effectLst/>
                  <a:latin typeface="Cambria Math" panose="02040503050406030204" pitchFamily="18" charset="0"/>
                  <a:ea typeface="+mn-ea"/>
                  <a:cs typeface="+mn-cs"/>
                </a:rPr>
                <a:t>𝑚𝑖𝑐𝑟𝑜𝑐𝑟é𝑑𝑖𝑡𝑜𝑠</a:t>
              </a:r>
              <a:r>
                <a:rPr lang="es-ES" sz="1050" b="0" i="0">
                  <a:solidFill>
                    <a:schemeClr val="tx1"/>
                  </a:solidFill>
                  <a:effectLst/>
                  <a:latin typeface="+mn-lt"/>
                  <a:ea typeface="+mn-ea"/>
                  <a:cs typeface="+mn-cs"/>
                </a:rPr>
                <a:t> 𝑑𝑒 ℎ𝑜𝑚𝑏𝑟𝑒𝑠)</a:t>
              </a:r>
              <a:r>
                <a:rPr lang="es-ES" sz="1050" b="0" i="0">
                  <a:solidFill>
                    <a:schemeClr val="tx1"/>
                  </a:solidFill>
                  <a:effectLst/>
                  <a:latin typeface="Cambria Math" panose="02040503050406030204" pitchFamily="18" charset="0"/>
                  <a:ea typeface="+mn-ea"/>
                  <a:cs typeface="+mn-cs"/>
                </a:rPr>
                <a:t>)</a:t>
              </a:r>
              <a:r>
                <a:rPr lang="es-ES" sz="1050" b="0" i="0">
                  <a:solidFill>
                    <a:schemeClr val="tx1"/>
                  </a:solidFill>
                  <a:effectLst/>
                  <a:latin typeface="+mn-lt"/>
                  <a:ea typeface="+mn-ea"/>
                  <a:cs typeface="+mn-cs"/>
                </a:rPr>
                <a:t>〗</a:t>
              </a:r>
              <a:r>
                <a:rPr lang="es-ES" sz="800" b="0" i="0">
                  <a:solidFill>
                    <a:schemeClr val="tx1"/>
                  </a:solidFill>
                  <a:effectLst/>
                  <a:latin typeface="Cambria Math" panose="02040503050406030204" pitchFamily="18" charset="0"/>
                  <a:ea typeface="Cambria Math" panose="02040503050406030204" pitchFamily="18" charset="0"/>
                  <a:cs typeface="+mn-cs"/>
                </a:rPr>
                <a:t> </a:t>
              </a:r>
              <a:endParaRPr lang="es-CO" sz="900">
                <a:latin typeface="Cambria Math" panose="02040503050406030204" pitchFamily="18" charset="0"/>
                <a:ea typeface="Cambria Math" panose="02040503050406030204" pitchFamily="18" charset="0"/>
              </a:endParaRPr>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26BC030F-3471-4677-AE2B-D0B03996D123}"/>
            </a:ext>
          </a:extLst>
        </xdr:cNvPr>
        <xdr:cNvGrpSpPr/>
      </xdr:nvGrpSpPr>
      <xdr:grpSpPr>
        <a:xfrm>
          <a:off x="0" y="0"/>
          <a:ext cx="13431951" cy="2517321"/>
          <a:chOff x="0" y="0"/>
          <a:chExt cx="12845143" cy="2517321"/>
        </a:xfrm>
      </xdr:grpSpPr>
      <xdr:pic>
        <xdr:nvPicPr>
          <xdr:cNvPr id="5" name="Imagen 4">
            <a:extLst>
              <a:ext uri="{FF2B5EF4-FFF2-40B4-BE49-F238E27FC236}">
                <a16:creationId xmlns:a16="http://schemas.microsoft.com/office/drawing/2014/main" id="{96B79BF9-8CDE-FF55-BCE6-1EF03A10EC66}"/>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1C944C5F-33D5-4720-CC3F-82E20717781F}"/>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6.xml><?xml version="1.0" encoding="utf-8"?>
<xdr:wsDr xmlns:xdr="http://schemas.openxmlformats.org/drawingml/2006/spreadsheetDrawing" xmlns:a="http://schemas.openxmlformats.org/drawingml/2006/main">
  <xdr:oneCellAnchor>
    <xdr:from>
      <xdr:col>1</xdr:col>
      <xdr:colOff>335589</xdr:colOff>
      <xdr:row>18</xdr:row>
      <xdr:rowOff>126598</xdr:rowOff>
    </xdr:from>
    <xdr:ext cx="11094065" cy="286938"/>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B72109DE-209F-4287-9D29-2EEEC4C83B4F}"/>
                </a:ext>
              </a:extLst>
            </xdr:cNvPr>
            <xdr:cNvSpPr txBox="1"/>
          </xdr:nvSpPr>
          <xdr:spPr>
            <a:xfrm>
              <a:off x="1598332" y="4829227"/>
              <a:ext cx="11094065" cy="2869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r>
                          <a:rPr lang="es-CO" sz="900" i="1">
                            <a:latin typeface="Cambria Math" panose="02040503050406030204" pitchFamily="18" charset="0"/>
                          </a:rPr>
                          <m:t>𝑇𝑎𝑠𝑎</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𝑝𝑎𝑟𝑡𝑖𝑐𝑖𝑝𝑎𝑐𝑖</m:t>
                        </m:r>
                        <m:r>
                          <a:rPr lang="es-CO" sz="900" i="1">
                            <a:latin typeface="Cambria Math" panose="02040503050406030204" pitchFamily="18" charset="0"/>
                          </a:rPr>
                          <m:t>ó</m:t>
                        </m:r>
                        <m:r>
                          <a:rPr lang="es-CO" sz="900" i="1">
                            <a:latin typeface="Cambria Math" panose="02040503050406030204" pitchFamily="18" charset="0"/>
                          </a:rPr>
                          <m:t>𝑛</m:t>
                        </m:r>
                        <m:r>
                          <a:rPr lang="es-CO" sz="900" i="1">
                            <a:latin typeface="Cambria Math" panose="02040503050406030204" pitchFamily="18" charset="0"/>
                          </a:rPr>
                          <m:t> </m:t>
                        </m:r>
                        <m:r>
                          <a:rPr lang="es-CO" sz="900" i="1">
                            <a:latin typeface="Cambria Math" panose="02040503050406030204" pitchFamily="18" charset="0"/>
                          </a:rPr>
                          <m:t>𝑙𝑎𝑏𝑜𝑟𝑎𝑙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ES" sz="900" b="0" i="1">
                            <a:latin typeface="Cambria Math" panose="02040503050406030204" pitchFamily="18" charset="0"/>
                          </a:rPr>
                          <m:t> −  </m:t>
                        </m:r>
                        <m:r>
                          <a:rPr lang="es-ES" sz="900" b="0" i="1">
                            <a:latin typeface="Cambria Math" panose="02040503050406030204" pitchFamily="18" charset="0"/>
                          </a:rPr>
                          <m:t>𝑇𝑎𝑠𝑎</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𝑝𝑎𝑟𝑡𝑖𝑐𝑖𝑝𝑎𝑐𝑖</m:t>
                        </m:r>
                        <m:r>
                          <a:rPr lang="es-ES" sz="900" b="0" i="1">
                            <a:latin typeface="Cambria Math" panose="02040503050406030204" pitchFamily="18" charset="0"/>
                          </a:rPr>
                          <m:t>ó</m:t>
                        </m:r>
                        <m:r>
                          <a:rPr lang="es-ES" sz="900" b="0" i="1">
                            <a:latin typeface="Cambria Math" panose="02040503050406030204" pitchFamily="18" charset="0"/>
                          </a:rPr>
                          <m:t>𝑛</m:t>
                        </m:r>
                        <m:r>
                          <a:rPr lang="es-ES" sz="900" b="0" i="1">
                            <a:latin typeface="Cambria Math" panose="02040503050406030204" pitchFamily="18" charset="0"/>
                          </a:rPr>
                          <m:t> </m:t>
                        </m:r>
                        <m:r>
                          <a:rPr lang="es-ES" sz="900" b="0" i="1">
                            <a:latin typeface="Cambria Math" panose="02040503050406030204" pitchFamily="18" charset="0"/>
                          </a:rPr>
                          <m:t>𝑙𝑎𝑏𝑜𝑟𝑎𝑙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num>
                      <m:den>
                        <m:r>
                          <a:rPr lang="es-CO" sz="900" i="1">
                            <a:latin typeface="Cambria Math" panose="02040503050406030204" pitchFamily="18" charset="0"/>
                          </a:rPr>
                          <m:t> </m:t>
                        </m:r>
                        <m:r>
                          <a:rPr lang="es-ES" sz="900" b="0" i="1">
                            <a:solidFill>
                              <a:schemeClr val="tx1"/>
                            </a:solidFill>
                            <a:effectLst/>
                            <a:latin typeface="Cambria Math" panose="02040503050406030204" pitchFamily="18" charset="0"/>
                            <a:ea typeface="+mn-ea"/>
                            <a:cs typeface="+mn-cs"/>
                          </a:rPr>
                          <m:t>𝑇𝑎𝑠𝑎</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𝑝𝑎𝑟𝑡𝑖𝑐𝑖𝑝𝑎𝑐𝑖</m:t>
                        </m:r>
                        <m:r>
                          <a:rPr lang="es-ES" sz="900" b="0" i="1">
                            <a:solidFill>
                              <a:schemeClr val="tx1"/>
                            </a:solidFill>
                            <a:effectLst/>
                            <a:latin typeface="Cambria Math" panose="02040503050406030204" pitchFamily="18" charset="0"/>
                            <a:ea typeface="+mn-ea"/>
                            <a:cs typeface="+mn-cs"/>
                          </a:rPr>
                          <m:t>ó</m:t>
                        </m:r>
                        <m:r>
                          <a:rPr lang="es-ES" sz="900" b="0" i="1">
                            <a:solidFill>
                              <a:schemeClr val="tx1"/>
                            </a:solidFill>
                            <a:effectLst/>
                            <a:latin typeface="Cambria Math" panose="02040503050406030204" pitchFamily="18" charset="0"/>
                            <a:ea typeface="+mn-ea"/>
                            <a:cs typeface="+mn-cs"/>
                          </a:rPr>
                          <m:t>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𝑙𝑎𝑏𝑜𝑟𝑎𝑙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B72109DE-209F-4287-9D29-2EEEC4C83B4F}"/>
                </a:ext>
              </a:extLst>
            </xdr:cNvPr>
            <xdr:cNvSpPr txBox="1"/>
          </xdr:nvSpPr>
          <xdr:spPr>
            <a:xfrm>
              <a:off x="1598332" y="4829227"/>
              <a:ext cx="11094065" cy="2869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(𝑇𝑎𝑠𝑎 𝑑𝑒 𝑝𝑎𝑟𝑡𝑖𝑐𝑖𝑝𝑎𝑐𝑖ó𝑛 𝑙𝑎𝑏𝑜𝑟𝑎𝑙 𝑑𝑒 𝑚𝑢𝑗𝑒𝑟𝑒𝑠</a:t>
              </a:r>
              <a:r>
                <a:rPr lang="es-ES" sz="900" b="0" i="0">
                  <a:latin typeface="Cambria Math" panose="02040503050406030204" pitchFamily="18" charset="0"/>
                </a:rPr>
                <a:t> −  𝑇𝑎𝑠𝑎 𝑑𝑒 𝑝𝑎𝑟𝑡𝑖𝑐𝑖𝑝𝑎𝑐𝑖ó𝑛 𝑙𝑎𝑏𝑜𝑟𝑎𝑙 𝑑𝑒 ℎ𝑜𝑚𝑏𝑟𝑒𝑠</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𝑇𝑎𝑠𝑎 𝑑𝑒 𝑝𝑎𝑟𝑡𝑖𝑐𝑖𝑝𝑎𝑐𝑖ó𝑛 𝑙𝑎𝑏𝑜𝑟𝑎𝑙 𝑑𝑒 ℎ𝑜𝑚𝑏𝑟𝑒𝑠</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32658</xdr:rowOff>
    </xdr:from>
    <xdr:to>
      <xdr:col>12</xdr:col>
      <xdr:colOff>805543</xdr:colOff>
      <xdr:row>71</xdr:row>
      <xdr:rowOff>28708</xdr:rowOff>
    </xdr:to>
    <xdr:pic>
      <xdr:nvPicPr>
        <xdr:cNvPr id="4" name="Imagen 3">
          <a:extLst>
            <a:ext uri="{FF2B5EF4-FFF2-40B4-BE49-F238E27FC236}">
              <a16:creationId xmlns:a16="http://schemas.microsoft.com/office/drawing/2014/main" id="{F9F11649-AA97-442C-A2EB-5C9EDE369C19}"/>
            </a:ext>
          </a:extLst>
        </xdr:cNvPr>
        <xdr:cNvPicPr>
          <a:picLocks noChangeAspect="1"/>
        </xdr:cNvPicPr>
      </xdr:nvPicPr>
      <xdr:blipFill rotWithShape="1">
        <a:blip xmlns:r="http://schemas.openxmlformats.org/officeDocument/2006/relationships" r:embed="rId1"/>
        <a:srcRect r="1627"/>
        <a:stretch/>
      </xdr:blipFill>
      <xdr:spPr>
        <a:xfrm>
          <a:off x="0" y="13520058"/>
          <a:ext cx="13683343" cy="12152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1FF2DC7B-4008-42FE-A5F2-15CC833AD385}"/>
            </a:ext>
          </a:extLst>
        </xdr:cNvPr>
        <xdr:cNvGrpSpPr/>
      </xdr:nvGrpSpPr>
      <xdr:grpSpPr>
        <a:xfrm>
          <a:off x="0" y="0"/>
          <a:ext cx="13455763" cy="2517321"/>
          <a:chOff x="0" y="0"/>
          <a:chExt cx="12845143" cy="2517321"/>
        </a:xfrm>
      </xdr:grpSpPr>
      <xdr:pic>
        <xdr:nvPicPr>
          <xdr:cNvPr id="6" name="Imagen 5">
            <a:extLst>
              <a:ext uri="{FF2B5EF4-FFF2-40B4-BE49-F238E27FC236}">
                <a16:creationId xmlns:a16="http://schemas.microsoft.com/office/drawing/2014/main" id="{AFE4AB5D-D33D-535B-7250-0694FDC7FD38}"/>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B73815D7-3796-7B33-EA19-E5551C5C3B03}"/>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7.xml><?xml version="1.0" encoding="utf-8"?>
<xdr:wsDr xmlns:xdr="http://schemas.openxmlformats.org/drawingml/2006/spreadsheetDrawing" xmlns:a="http://schemas.openxmlformats.org/drawingml/2006/main">
  <xdr:oneCellAnchor>
    <xdr:from>
      <xdr:col>1</xdr:col>
      <xdr:colOff>413901</xdr:colOff>
      <xdr:row>18</xdr:row>
      <xdr:rowOff>125993</xdr:rowOff>
    </xdr:from>
    <xdr:ext cx="11094065" cy="286938"/>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6B349909-A097-45E8-B1D9-365BE0FA04AF}"/>
                </a:ext>
              </a:extLst>
            </xdr:cNvPr>
            <xdr:cNvSpPr txBox="1"/>
          </xdr:nvSpPr>
          <xdr:spPr>
            <a:xfrm>
              <a:off x="1720187" y="4828622"/>
              <a:ext cx="11094065" cy="2869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r>
                          <a:rPr lang="es-CO" sz="900" i="1">
                            <a:latin typeface="Cambria Math" panose="02040503050406030204" pitchFamily="18" charset="0"/>
                          </a:rPr>
                          <m:t>𝑇𝑎𝑠𝑎</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𝑑𝑒𝑠𝑒𝑚𝑝𝑙𝑒𝑜</m:t>
                        </m:r>
                        <m:r>
                          <a:rPr lang="es-CO" sz="900" i="1">
                            <a:latin typeface="Cambria Math" panose="02040503050406030204" pitchFamily="18" charset="0"/>
                          </a:rPr>
                          <m:t> </m:t>
                        </m:r>
                        <m:r>
                          <a:rPr lang="es-CO" sz="900" i="1">
                            <a:latin typeface="Cambria Math" panose="02040503050406030204" pitchFamily="18" charset="0"/>
                          </a:rPr>
                          <m:t>𝑒𝑛</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ES" sz="900" b="0" i="1">
                            <a:latin typeface="Cambria Math" panose="02040503050406030204" pitchFamily="18" charset="0"/>
                          </a:rPr>
                          <m:t>−  </m:t>
                        </m:r>
                        <m:r>
                          <a:rPr lang="es-ES" sz="900" b="0" i="1">
                            <a:latin typeface="Cambria Math" panose="02040503050406030204" pitchFamily="18" charset="0"/>
                          </a:rPr>
                          <m:t>𝑇𝑎𝑠𝑎</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𝑑𝑒𝑠𝑒𝑚𝑝𝑙𝑒𝑜</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h𝑜𝑚𝑏𝑟𝑒𝑠</m:t>
                        </m:r>
                      </m:num>
                      <m:den>
                        <m:r>
                          <a:rPr lang="es-CO" sz="900" i="1">
                            <a:latin typeface="Cambria Math" panose="02040503050406030204" pitchFamily="18" charset="0"/>
                          </a:rPr>
                          <m:t> </m:t>
                        </m:r>
                        <m:r>
                          <a:rPr lang="es-ES" sz="900" b="0" i="1">
                            <a:solidFill>
                              <a:schemeClr val="tx1"/>
                            </a:solidFill>
                            <a:effectLst/>
                            <a:latin typeface="Cambria Math" panose="02040503050406030204" pitchFamily="18" charset="0"/>
                            <a:ea typeface="+mn-ea"/>
                            <a:cs typeface="+mn-cs"/>
                          </a:rPr>
                          <m:t>𝑇𝑎𝑠𝑎</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𝑑𝑒𝑠𝑒𝑚𝑝𝑙𝑒𝑜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6B349909-A097-45E8-B1D9-365BE0FA04AF}"/>
                </a:ext>
              </a:extLst>
            </xdr:cNvPr>
            <xdr:cNvSpPr txBox="1"/>
          </xdr:nvSpPr>
          <xdr:spPr>
            <a:xfrm>
              <a:off x="1720187" y="4828622"/>
              <a:ext cx="11094065" cy="2869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(𝑇𝑎𝑠𝑎 𝑑𝑒 𝑑𝑒𝑠𝑒𝑚𝑝𝑙𝑒𝑜 𝑒𝑛 𝑚𝑢𝑗𝑒𝑟𝑒𝑠</a:t>
              </a:r>
              <a:r>
                <a:rPr lang="es-ES" sz="900" b="0" i="0">
                  <a:latin typeface="Cambria Math" panose="02040503050406030204" pitchFamily="18" charset="0"/>
                </a:rPr>
                <a:t>−  𝑇𝑎𝑠𝑎 𝑑𝑒 𝑑𝑒𝑠𝑒𝑚𝑝𝑙𝑒𝑜 𝑒𝑛 ℎ𝑜𝑚𝑏𝑟𝑒𝑠</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𝑇𝑎𝑠𝑎 𝑑𝑒 𝑑𝑒𝑠𝑒𝑚𝑝𝑙𝑒𝑜 𝑒𝑛 ℎ𝑜𝑚𝑏𝑟𝑒𝑠</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32658</xdr:rowOff>
    </xdr:from>
    <xdr:to>
      <xdr:col>13</xdr:col>
      <xdr:colOff>0</xdr:colOff>
      <xdr:row>71</xdr:row>
      <xdr:rowOff>28708</xdr:rowOff>
    </xdr:to>
    <xdr:pic>
      <xdr:nvPicPr>
        <xdr:cNvPr id="4" name="Imagen 3">
          <a:extLst>
            <a:ext uri="{FF2B5EF4-FFF2-40B4-BE49-F238E27FC236}">
              <a16:creationId xmlns:a16="http://schemas.microsoft.com/office/drawing/2014/main" id="{BE249A0C-55DE-4C7E-B410-ED9A082A1FC8}"/>
            </a:ext>
          </a:extLst>
        </xdr:cNvPr>
        <xdr:cNvPicPr>
          <a:picLocks noChangeAspect="1"/>
        </xdr:cNvPicPr>
      </xdr:nvPicPr>
      <xdr:blipFill rotWithShape="1">
        <a:blip xmlns:r="http://schemas.openxmlformats.org/officeDocument/2006/relationships" r:embed="rId1"/>
        <a:srcRect r="1627"/>
        <a:stretch/>
      </xdr:blipFill>
      <xdr:spPr>
        <a:xfrm>
          <a:off x="0" y="13520058"/>
          <a:ext cx="13748657" cy="12152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E9F85576-84A0-4B27-B30B-2276B42DC30A}"/>
            </a:ext>
          </a:extLst>
        </xdr:cNvPr>
        <xdr:cNvGrpSpPr/>
      </xdr:nvGrpSpPr>
      <xdr:grpSpPr>
        <a:xfrm>
          <a:off x="0" y="0"/>
          <a:ext cx="13503388" cy="2517321"/>
          <a:chOff x="0" y="0"/>
          <a:chExt cx="12845143" cy="2517321"/>
        </a:xfrm>
      </xdr:grpSpPr>
      <xdr:pic>
        <xdr:nvPicPr>
          <xdr:cNvPr id="6" name="Imagen 5">
            <a:extLst>
              <a:ext uri="{FF2B5EF4-FFF2-40B4-BE49-F238E27FC236}">
                <a16:creationId xmlns:a16="http://schemas.microsoft.com/office/drawing/2014/main" id="{A904CA05-7610-3625-BE6F-D970FCD51035}"/>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E4798096-3E34-AE8C-4CC9-C1AEDB4A15F4}"/>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8.xml><?xml version="1.0" encoding="utf-8"?>
<xdr:wsDr xmlns:xdr="http://schemas.openxmlformats.org/drawingml/2006/spreadsheetDrawing" xmlns:a="http://schemas.openxmlformats.org/drawingml/2006/main">
  <xdr:oneCellAnchor>
    <xdr:from>
      <xdr:col>1</xdr:col>
      <xdr:colOff>344718</xdr:colOff>
      <xdr:row>18</xdr:row>
      <xdr:rowOff>25624</xdr:rowOff>
    </xdr:from>
    <xdr:ext cx="11094065" cy="523092"/>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CA0B00A5-B066-4676-8294-647D94BD50E4}"/>
                </a:ext>
              </a:extLst>
            </xdr:cNvPr>
            <xdr:cNvSpPr txBox="1"/>
          </xdr:nvSpPr>
          <xdr:spPr>
            <a:xfrm>
              <a:off x="1531261" y="4728253"/>
              <a:ext cx="11094065" cy="5230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𝑒𝑛</m:t>
                            </m:r>
                            <m:r>
                              <a:rPr lang="es-CO" sz="900" i="1">
                                <a:latin typeface="Cambria Math" panose="02040503050406030204" pitchFamily="18" charset="0"/>
                              </a:rPr>
                              <m:t> </m:t>
                            </m:r>
                            <m:r>
                              <a:rPr lang="es-CO" sz="900" i="1">
                                <a:latin typeface="Cambria Math" panose="02040503050406030204" pitchFamily="18" charset="0"/>
                              </a:rPr>
                              <m:t>𝑒𝑚𝑝𝑙𝑒𝑜</m:t>
                            </m:r>
                            <m:r>
                              <a:rPr lang="es-CO" sz="900" i="1">
                                <a:latin typeface="Cambria Math" panose="02040503050406030204" pitchFamily="18" charset="0"/>
                              </a:rPr>
                              <m:t> </m:t>
                            </m:r>
                            <m:r>
                              <a:rPr lang="es-CO" sz="900" i="1">
                                <a:latin typeface="Cambria Math" panose="02040503050406030204" pitchFamily="18" charset="0"/>
                              </a:rPr>
                              <m:t>𝑖𝑛𝑓𝑜𝑟𝑚𝑎𝑙</m:t>
                            </m:r>
                            <m:r>
                              <a:rPr lang="es-CO" sz="900" i="1">
                                <a:latin typeface="Cambria Math" panose="02040503050406030204" pitchFamily="18" charset="0"/>
                              </a:rPr>
                              <m:t> </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𝑒𝑛</m:t>
                            </m:r>
                            <m:r>
                              <a:rPr lang="es-CO" sz="900" i="1">
                                <a:latin typeface="Cambria Math" panose="02040503050406030204" pitchFamily="18" charset="0"/>
                              </a:rPr>
                              <m:t> </m:t>
                            </m:r>
                            <m:r>
                              <a:rPr lang="es-CO" sz="900" i="1">
                                <a:latin typeface="Cambria Math" panose="02040503050406030204" pitchFamily="18" charset="0"/>
                              </a:rPr>
                              <m:t>𝑒𝑑𝑎𝑑</m:t>
                            </m:r>
                            <m:r>
                              <a:rPr lang="es-CO" sz="900" i="1">
                                <a:latin typeface="Cambria Math" panose="02040503050406030204" pitchFamily="18" charset="0"/>
                              </a:rPr>
                              <m:t> </m:t>
                            </m:r>
                            <m:r>
                              <a:rPr lang="es-CO" sz="900" i="1">
                                <a:latin typeface="Cambria Math" panose="02040503050406030204" pitchFamily="18" charset="0"/>
                              </a:rPr>
                              <m:t>𝑝𝑎𝑟𝑎</m:t>
                            </m:r>
                            <m:r>
                              <a:rPr lang="es-CO" sz="900" i="1">
                                <a:latin typeface="Cambria Math" panose="02040503050406030204" pitchFamily="18" charset="0"/>
                              </a:rPr>
                              <m:t> </m:t>
                            </m:r>
                            <m:r>
                              <a:rPr lang="es-CO" sz="900" i="1">
                                <a:latin typeface="Cambria Math" panose="02040503050406030204" pitchFamily="18" charset="0"/>
                              </a:rPr>
                              <m:t>𝑡𝑟𝑎𝑏𝑎𝑗𝑎𝑟</m:t>
                            </m:r>
                          </m:den>
                        </m:f>
                        <m:r>
                          <a:rPr lang="es-ES" sz="900" b="0" i="1">
                            <a:latin typeface="Cambria Math" panose="02040503050406030204" pitchFamily="18" charset="0"/>
                          </a:rPr>
                          <m:t>−  </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𝑒𝑚𝑝𝑙𝑒𝑜</m:t>
                            </m:r>
                            <m:r>
                              <a:rPr lang="es-ES" sz="900" b="0" i="1">
                                <a:latin typeface="Cambria Math" panose="02040503050406030204" pitchFamily="18" charset="0"/>
                              </a:rPr>
                              <m:t> </m:t>
                            </m:r>
                            <m:r>
                              <a:rPr lang="es-ES" sz="900" b="0" i="1">
                                <a:latin typeface="Cambria Math" panose="02040503050406030204" pitchFamily="18" charset="0"/>
                              </a:rPr>
                              <m:t>𝑖𝑛𝑓𝑜𝑟𝑚𝑎𝑙</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𝑝𝑎𝑟𝑎</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num>
                      <m:den>
                        <m:r>
                          <a:rPr lang="es-CO" sz="900" i="1">
                            <a:latin typeface="Cambria Math" panose="02040503050406030204" pitchFamily="18" charset="0"/>
                          </a:rPr>
                          <m:t> </m:t>
                        </m:r>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h𝑜𝑚𝑏𝑟𝑒𝑠</m:t>
                            </m:r>
                            <m:r>
                              <a:rPr lang="es-CO" sz="900" i="1">
                                <a:latin typeface="Cambria Math" panose="02040503050406030204" pitchFamily="18" charset="0"/>
                              </a:rPr>
                              <m:t> </m:t>
                            </m:r>
                            <m:r>
                              <a:rPr lang="es-CO" sz="900" i="1">
                                <a:latin typeface="Cambria Math" panose="02040503050406030204" pitchFamily="18" charset="0"/>
                              </a:rPr>
                              <m:t>𝑒𝑛</m:t>
                            </m:r>
                            <m:r>
                              <a:rPr lang="es-CO" sz="900" i="1">
                                <a:latin typeface="Cambria Math" panose="02040503050406030204" pitchFamily="18" charset="0"/>
                              </a:rPr>
                              <m:t> </m:t>
                            </m:r>
                            <m:r>
                              <a:rPr lang="es-CO" sz="900" i="1">
                                <a:latin typeface="Cambria Math" panose="02040503050406030204" pitchFamily="18" charset="0"/>
                              </a:rPr>
                              <m:t>𝑒𝑚𝑝𝑙𝑒𝑜</m:t>
                            </m:r>
                            <m:r>
                              <a:rPr lang="es-CO" sz="900" i="1">
                                <a:latin typeface="Cambria Math" panose="02040503050406030204" pitchFamily="18" charset="0"/>
                              </a:rPr>
                              <m:t> </m:t>
                            </m:r>
                            <m:r>
                              <a:rPr lang="es-CO" sz="900" i="1">
                                <a:latin typeface="Cambria Math" panose="02040503050406030204" pitchFamily="18" charset="0"/>
                              </a:rPr>
                              <m:t>𝑖𝑛𝑓𝑜𝑟𝑚𝑎𝑙</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h𝑜𝑚𝑏𝑟𝑒𝑠</m:t>
                            </m:r>
                            <m:r>
                              <a:rPr lang="es-CO" sz="900" i="1">
                                <a:latin typeface="Cambria Math" panose="02040503050406030204" pitchFamily="18" charset="0"/>
                              </a:rPr>
                              <m:t> </m:t>
                            </m:r>
                            <m:r>
                              <a:rPr lang="es-CO" sz="900" i="1">
                                <a:latin typeface="Cambria Math" panose="02040503050406030204" pitchFamily="18" charset="0"/>
                              </a:rPr>
                              <m:t>𝑒𝑛</m:t>
                            </m:r>
                            <m:r>
                              <a:rPr lang="es-CO" sz="900" i="1">
                                <a:latin typeface="Cambria Math" panose="02040503050406030204" pitchFamily="18" charset="0"/>
                              </a:rPr>
                              <m:t> </m:t>
                            </m:r>
                            <m:r>
                              <a:rPr lang="es-CO" sz="900" i="1">
                                <a:latin typeface="Cambria Math" panose="02040503050406030204" pitchFamily="18" charset="0"/>
                              </a:rPr>
                              <m:t>𝑒𝑑𝑎𝑑</m:t>
                            </m:r>
                            <m:r>
                              <a:rPr lang="es-CO" sz="900" i="1">
                                <a:latin typeface="Cambria Math" panose="02040503050406030204" pitchFamily="18" charset="0"/>
                              </a:rPr>
                              <m:t> </m:t>
                            </m:r>
                            <m:r>
                              <a:rPr lang="es-CO" sz="900" i="1">
                                <a:latin typeface="Cambria Math" panose="02040503050406030204" pitchFamily="18" charset="0"/>
                              </a:rPr>
                              <m:t>𝑝𝑎𝑟𝑎</m:t>
                            </m:r>
                            <m:r>
                              <a:rPr lang="es-CO" sz="900" i="1">
                                <a:latin typeface="Cambria Math" panose="02040503050406030204" pitchFamily="18" charset="0"/>
                              </a:rPr>
                              <m:t> </m:t>
                            </m:r>
                            <m:r>
                              <a:rPr lang="es-CO" sz="900" i="1">
                                <a:latin typeface="Cambria Math" panose="02040503050406030204" pitchFamily="18" charset="0"/>
                              </a:rPr>
                              <m:t>𝑡𝑟𝑎𝑏𝑎𝑗𝑎𝑟</m:t>
                            </m:r>
                          </m:den>
                        </m:f>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CA0B00A5-B066-4676-8294-647D94BD50E4}"/>
                </a:ext>
              </a:extLst>
            </xdr:cNvPr>
            <xdr:cNvSpPr txBox="1"/>
          </xdr:nvSpPr>
          <xdr:spPr>
            <a:xfrm>
              <a:off x="1531261" y="4728253"/>
              <a:ext cx="11094065" cy="5230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𝑒𝑛 𝑒𝑚𝑝𝑙𝑒𝑜 𝑖𝑛𝑓𝑜𝑟𝑚𝑎𝑙 )/(𝑇𝑜𝑡𝑎𝑙 𝑑𝑒 𝑚𝑢𝑗𝑒𝑟𝑒𝑠 𝑒𝑛 𝑒𝑑𝑎𝑑 𝑝𝑎𝑟𝑎 𝑡𝑟𝑎𝑏𝑎𝑗𝑎𝑟)</a:t>
              </a:r>
              <a:r>
                <a:rPr lang="es-ES" sz="900" b="0" i="0">
                  <a:latin typeface="Cambria Math" panose="02040503050406030204" pitchFamily="18" charset="0"/>
                </a:rPr>
                <a:t>−  (𝑁ú𝑚𝑒𝑟𝑜 𝑑𝑒 ℎ𝑜𝑚𝑏𝑟𝑒𝑠 𝑒𝑛 𝑒𝑚𝑝𝑙𝑒𝑜 𝑖𝑛𝑓𝑜𝑟𝑚𝑎𝑙)/(𝑇𝑜𝑡𝑎𝑙 𝑑𝑒 ℎ𝑜𝑚𝑏𝑟𝑒𝑠 𝑒𝑛 𝑒𝑑𝑎𝑑 𝑝𝑎𝑟𝑎 𝑡𝑟𝑎𝑏𝑎𝑗𝑎𝑟)</a:t>
              </a:r>
              <a:r>
                <a:rPr lang="es-CO" sz="900" b="0" i="0">
                  <a:latin typeface="Cambria Math" panose="02040503050406030204" pitchFamily="18" charset="0"/>
                </a:rPr>
                <a:t>)/(</a:t>
              </a:r>
              <a:r>
                <a:rPr lang="es-CO" sz="900" i="0">
                  <a:latin typeface="Cambria Math" panose="02040503050406030204" pitchFamily="18" charset="0"/>
                </a:rPr>
                <a:t> (𝑁ú𝑚𝑒𝑟𝑜 𝑑𝑒 ℎ𝑜𝑚𝑏𝑟𝑒𝑠 𝑒𝑛 𝑒𝑚𝑝𝑙𝑒𝑜 𝑖𝑛𝑓𝑜𝑟𝑚𝑎𝑙)/(𝑇𝑜𝑡𝑎𝑙 𝑑𝑒 ℎ𝑜𝑚𝑏𝑟𝑒𝑠 𝑒𝑛 𝑒𝑑𝑎𝑑 𝑝𝑎𝑟𝑎 𝑡𝑟𝑎𝑏𝑎𝑗𝑎𝑟))</a:t>
              </a:r>
              <a:endParaRPr lang="es-CO" sz="900"/>
            </a:p>
          </xdr:txBody>
        </xdr:sp>
      </mc:Fallback>
    </mc:AlternateContent>
    <xdr:clientData/>
  </xdr:oneCellAnchor>
  <xdr:twoCellAnchor editAs="oneCell">
    <xdr:from>
      <xdr:col>0</xdr:col>
      <xdr:colOff>0</xdr:colOff>
      <xdr:row>64</xdr:row>
      <xdr:rowOff>32658</xdr:rowOff>
    </xdr:from>
    <xdr:to>
      <xdr:col>13</xdr:col>
      <xdr:colOff>614</xdr:colOff>
      <xdr:row>71</xdr:row>
      <xdr:rowOff>28708</xdr:rowOff>
    </xdr:to>
    <xdr:pic>
      <xdr:nvPicPr>
        <xdr:cNvPr id="4" name="Imagen 3">
          <a:extLst>
            <a:ext uri="{FF2B5EF4-FFF2-40B4-BE49-F238E27FC236}">
              <a16:creationId xmlns:a16="http://schemas.microsoft.com/office/drawing/2014/main" id="{82E305F9-5EDE-4609-96B8-AA47F17B7836}"/>
            </a:ext>
          </a:extLst>
        </xdr:cNvPr>
        <xdr:cNvPicPr>
          <a:picLocks noChangeAspect="1"/>
        </xdr:cNvPicPr>
      </xdr:nvPicPr>
      <xdr:blipFill rotWithShape="1">
        <a:blip xmlns:r="http://schemas.openxmlformats.org/officeDocument/2006/relationships" r:embed="rId1"/>
        <a:srcRect r="1627"/>
        <a:stretch/>
      </xdr:blipFill>
      <xdr:spPr>
        <a:xfrm>
          <a:off x="0" y="13520058"/>
          <a:ext cx="13607143" cy="12152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19410AFF-BD68-49DF-9ED1-2A951B0DF75C}"/>
            </a:ext>
          </a:extLst>
        </xdr:cNvPr>
        <xdr:cNvGrpSpPr/>
      </xdr:nvGrpSpPr>
      <xdr:grpSpPr>
        <a:xfrm>
          <a:off x="0" y="0"/>
          <a:ext cx="13384326" cy="2517321"/>
          <a:chOff x="0" y="0"/>
          <a:chExt cx="12845143" cy="2517321"/>
        </a:xfrm>
      </xdr:grpSpPr>
      <xdr:pic>
        <xdr:nvPicPr>
          <xdr:cNvPr id="6" name="Imagen 5">
            <a:extLst>
              <a:ext uri="{FF2B5EF4-FFF2-40B4-BE49-F238E27FC236}">
                <a16:creationId xmlns:a16="http://schemas.microsoft.com/office/drawing/2014/main" id="{98496430-F9A1-1E24-EC8D-E19ADDCACA68}"/>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6D94E386-F21B-2CBA-D081-E728D55B35D1}"/>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9.xml><?xml version="1.0" encoding="utf-8"?>
<xdr:wsDr xmlns:xdr="http://schemas.openxmlformats.org/drawingml/2006/spreadsheetDrawing" xmlns:a="http://schemas.openxmlformats.org/drawingml/2006/main">
  <xdr:oneCellAnchor>
    <xdr:from>
      <xdr:col>1</xdr:col>
      <xdr:colOff>301112</xdr:colOff>
      <xdr:row>18</xdr:row>
      <xdr:rowOff>47094</xdr:rowOff>
    </xdr:from>
    <xdr:ext cx="11094065" cy="522707"/>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AE3127C5-F24B-4863-87EC-0F3B65612500}"/>
                </a:ext>
              </a:extLst>
            </xdr:cNvPr>
            <xdr:cNvSpPr txBox="1"/>
          </xdr:nvSpPr>
          <xdr:spPr>
            <a:xfrm>
              <a:off x="1377437" y="4971519"/>
              <a:ext cx="11094065" cy="5227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ES" sz="900" b="0" i="1">
                                <a:latin typeface="Cambria Math" panose="02040503050406030204" pitchFamily="18" charset="0"/>
                              </a:rPr>
                              <m:t> </m:t>
                            </m:r>
                            <m:r>
                              <a:rPr lang="es-ES" sz="900" b="0" i="1">
                                <a:latin typeface="Cambria Math" panose="02040503050406030204" pitchFamily="18" charset="0"/>
                              </a:rPr>
                              <m:t>𝑚𝑎𝑦𝑜𝑟𝑒𝑠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18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r>
                              <a:rPr lang="es-CO" sz="900" i="1">
                                <a:latin typeface="Cambria Math" panose="02040503050406030204" pitchFamily="18" charset="0"/>
                              </a:rPr>
                              <m:t> </m:t>
                            </m:r>
                            <m:r>
                              <a:rPr lang="es-CO" sz="900" i="1">
                                <a:latin typeface="Cambria Math" panose="02040503050406030204" pitchFamily="18" charset="0"/>
                              </a:rPr>
                              <m:t>𝑞𝑢𝑒</m:t>
                            </m:r>
                            <m:r>
                              <a:rPr lang="es-CO" sz="900" i="1">
                                <a:latin typeface="Cambria Math" panose="02040503050406030204" pitchFamily="18" charset="0"/>
                              </a:rPr>
                              <m:t> </m:t>
                            </m:r>
                            <m:r>
                              <a:rPr lang="es-CO" sz="900" i="1">
                                <a:latin typeface="Cambria Math" panose="02040503050406030204" pitchFamily="18" charset="0"/>
                              </a:rPr>
                              <m:t>𝑐𝑜𝑡𝑖𝑧𝑎𝑛</m:t>
                            </m:r>
                            <m:r>
                              <a:rPr lang="es-CO" sz="900" i="1">
                                <a:latin typeface="Cambria Math" panose="02040503050406030204" pitchFamily="18" charset="0"/>
                              </a:rPr>
                              <m:t> </m:t>
                            </m:r>
                            <m:r>
                              <a:rPr lang="es-CO" sz="900" i="1">
                                <a:latin typeface="Cambria Math" panose="02040503050406030204" pitchFamily="18" charset="0"/>
                              </a:rPr>
                              <m:t>𝑎</m:t>
                            </m:r>
                            <m:r>
                              <a:rPr lang="es-CO" sz="900" i="1">
                                <a:latin typeface="Cambria Math" panose="02040503050406030204" pitchFamily="18" charset="0"/>
                              </a:rPr>
                              <m:t> </m:t>
                            </m:r>
                            <m:r>
                              <a:rPr lang="es-CO" sz="900" i="1">
                                <a:latin typeface="Cambria Math" panose="02040503050406030204" pitchFamily="18" charset="0"/>
                              </a:rPr>
                              <m:t>𝑢𝑛</m:t>
                            </m:r>
                            <m:r>
                              <a:rPr lang="es-CO" sz="900" i="1">
                                <a:latin typeface="Cambria Math" panose="02040503050406030204" pitchFamily="18" charset="0"/>
                              </a:rPr>
                              <m:t> </m:t>
                            </m:r>
                            <m:r>
                              <a:rPr lang="es-CO" sz="900" i="1">
                                <a:latin typeface="Cambria Math" panose="02040503050406030204" pitchFamily="18" charset="0"/>
                              </a:rPr>
                              <m:t>𝑓𝑜𝑛𝑑𝑜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𝑝𝑒𝑛𝑠𝑖𝑜𝑛𝑒𝑠</m:t>
                            </m:r>
                          </m:num>
                          <m:den>
                            <m:r>
                              <a:rPr lang="es-CO" sz="900" i="1">
                                <a:latin typeface="Cambria Math" panose="02040503050406030204" pitchFamily="18" charset="0"/>
                              </a:rPr>
                              <m:t> </m:t>
                            </m:r>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𝑚𝑎𝑦𝑜𝑟𝑒𝑠</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18 </m:t>
                            </m:r>
                            <m:r>
                              <a:rPr lang="es-CO" sz="900" i="1">
                                <a:latin typeface="Cambria Math" panose="02040503050406030204" pitchFamily="18" charset="0"/>
                              </a:rPr>
                              <m:t>𝑎</m:t>
                            </m:r>
                            <m:r>
                              <a:rPr lang="es-CO" sz="900" i="1">
                                <a:latin typeface="Cambria Math" panose="02040503050406030204" pitchFamily="18" charset="0"/>
                              </a:rPr>
                              <m:t>ñ</m:t>
                            </m:r>
                            <m:r>
                              <a:rPr lang="es-CO" sz="900" i="1">
                                <a:latin typeface="Cambria Math" panose="02040503050406030204" pitchFamily="18" charset="0"/>
                              </a:rPr>
                              <m:t>𝑜𝑠</m:t>
                            </m:r>
                            <m:r>
                              <a:rPr lang="es-ES" sz="900" b="0" i="1">
                                <a:latin typeface="Cambria Math" panose="02040503050406030204" pitchFamily="18" charset="0"/>
                              </a:rPr>
                              <m:t> </m:t>
                            </m:r>
                          </m:den>
                        </m:f>
                        <m:r>
                          <a:rPr lang="es-ES" sz="900" b="0" i="1">
                            <a:latin typeface="Cambria Math" panose="02040503050406030204" pitchFamily="18" charset="0"/>
                          </a:rPr>
                          <m:t>−  </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𝑚𝑎𝑦𝑜𝑟𝑒𝑠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18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r>
                              <a:rPr lang="es-ES" sz="900" b="0" i="1">
                                <a:latin typeface="Cambria Math" panose="02040503050406030204" pitchFamily="18" charset="0"/>
                              </a:rPr>
                              <m:t> </m:t>
                            </m:r>
                            <m:r>
                              <a:rPr lang="es-ES" sz="900" b="0" i="1">
                                <a:latin typeface="Cambria Math" panose="02040503050406030204" pitchFamily="18" charset="0"/>
                              </a:rPr>
                              <m:t>𝑞𝑢𝑒</m:t>
                            </m:r>
                            <m:r>
                              <a:rPr lang="es-ES" sz="900" b="0" i="1">
                                <a:latin typeface="Cambria Math" panose="02040503050406030204" pitchFamily="18" charset="0"/>
                              </a:rPr>
                              <m:t> </m:t>
                            </m:r>
                            <m:r>
                              <a:rPr lang="es-ES" sz="900" b="0" i="1">
                                <a:latin typeface="Cambria Math" panose="02040503050406030204" pitchFamily="18" charset="0"/>
                              </a:rPr>
                              <m:t>𝑐𝑜𝑡𝑖𝑧𝑎𝑛</m:t>
                            </m:r>
                            <m:r>
                              <a:rPr lang="es-ES" sz="900" b="0" i="1">
                                <a:latin typeface="Cambria Math" panose="02040503050406030204" pitchFamily="18" charset="0"/>
                              </a:rPr>
                              <m:t> </m:t>
                            </m:r>
                            <m:r>
                              <a:rPr lang="es-ES" sz="900" b="0" i="1">
                                <a:latin typeface="Cambria Math" panose="02040503050406030204" pitchFamily="18" charset="0"/>
                              </a:rPr>
                              <m:t>𝑎</m:t>
                            </m:r>
                            <m:r>
                              <a:rPr lang="es-ES" sz="900" b="0" i="1">
                                <a:latin typeface="Cambria Math" panose="02040503050406030204" pitchFamily="18" charset="0"/>
                              </a:rPr>
                              <m:t> </m:t>
                            </m:r>
                            <m:r>
                              <a:rPr lang="es-ES" sz="900" b="0" i="1">
                                <a:latin typeface="Cambria Math" panose="02040503050406030204" pitchFamily="18" charset="0"/>
                              </a:rPr>
                              <m:t>𝑢𝑛</m:t>
                            </m:r>
                            <m:r>
                              <a:rPr lang="es-ES" sz="900" b="0" i="1">
                                <a:latin typeface="Cambria Math" panose="02040503050406030204" pitchFamily="18" charset="0"/>
                              </a:rPr>
                              <m:t> </m:t>
                            </m:r>
                            <m:r>
                              <a:rPr lang="es-ES" sz="900" b="0" i="1">
                                <a:latin typeface="Cambria Math" panose="02040503050406030204" pitchFamily="18" charset="0"/>
                              </a:rPr>
                              <m:t>𝑓𝑜𝑛𝑑𝑜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𝑝𝑒𝑛𝑠𝑖𝑜𝑛𝑒𝑠</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𝑚𝑎𝑦𝑜𝑟𝑒𝑠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18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r>
                              <a:rPr lang="es-ES" sz="900" b="0" i="1">
                                <a:latin typeface="Cambria Math" panose="02040503050406030204" pitchFamily="18" charset="0"/>
                              </a:rPr>
                              <m:t> </m:t>
                            </m:r>
                          </m:den>
                        </m:f>
                      </m:num>
                      <m:den>
                        <m:r>
                          <a:rPr lang="es-CO" sz="900" i="1">
                            <a:latin typeface="Cambria Math" panose="02040503050406030204" pitchFamily="18" charset="0"/>
                          </a:rPr>
                          <m:t> </m:t>
                        </m:r>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h𝑜𝑚𝑏𝑟𝑒𝑠</m:t>
                            </m:r>
                            <m:r>
                              <a:rPr lang="es-CO" sz="900" i="1">
                                <a:latin typeface="Cambria Math" panose="02040503050406030204" pitchFamily="18" charset="0"/>
                              </a:rPr>
                              <m:t> </m:t>
                            </m:r>
                            <m:r>
                              <a:rPr lang="es-CO" sz="900" i="1">
                                <a:latin typeface="Cambria Math" panose="02040503050406030204" pitchFamily="18" charset="0"/>
                              </a:rPr>
                              <m:t>𝑞𝑢𝑒</m:t>
                            </m:r>
                            <m:r>
                              <a:rPr lang="es-CO" sz="900" i="1">
                                <a:latin typeface="Cambria Math" panose="02040503050406030204" pitchFamily="18" charset="0"/>
                              </a:rPr>
                              <m:t> </m:t>
                            </m:r>
                            <m:r>
                              <a:rPr lang="es-CO" sz="900" i="1">
                                <a:latin typeface="Cambria Math" panose="02040503050406030204" pitchFamily="18" charset="0"/>
                              </a:rPr>
                              <m:t>𝑐𝑜𝑡𝑖𝑧𝑎𝑛</m:t>
                            </m:r>
                            <m:r>
                              <a:rPr lang="es-CO" sz="900" i="1">
                                <a:latin typeface="Cambria Math" panose="02040503050406030204" pitchFamily="18" charset="0"/>
                              </a:rPr>
                              <m:t> </m:t>
                            </m:r>
                            <m:r>
                              <a:rPr lang="es-CO" sz="900" i="1">
                                <a:latin typeface="Cambria Math" panose="02040503050406030204" pitchFamily="18" charset="0"/>
                              </a:rPr>
                              <m:t>𝑎</m:t>
                            </m:r>
                            <m:r>
                              <a:rPr lang="es-CO" sz="900" i="1">
                                <a:latin typeface="Cambria Math" panose="02040503050406030204" pitchFamily="18" charset="0"/>
                              </a:rPr>
                              <m:t> </m:t>
                            </m:r>
                            <m:r>
                              <a:rPr lang="es-CO" sz="900" i="1">
                                <a:latin typeface="Cambria Math" panose="02040503050406030204" pitchFamily="18" charset="0"/>
                              </a:rPr>
                              <m:t>𝑢𝑛</m:t>
                            </m:r>
                            <m:r>
                              <a:rPr lang="es-CO" sz="900" i="1">
                                <a:latin typeface="Cambria Math" panose="02040503050406030204" pitchFamily="18" charset="0"/>
                              </a:rPr>
                              <m:t> </m:t>
                            </m:r>
                            <m:r>
                              <a:rPr lang="es-CO" sz="900" i="1">
                                <a:latin typeface="Cambria Math" panose="02040503050406030204" pitchFamily="18" charset="0"/>
                              </a:rPr>
                              <m:t>𝑓𝑜𝑛𝑑𝑜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𝑝𝑒𝑛𝑠𝑖𝑜𝑛𝑒𝑠</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h𝑜𝑚𝑏𝑟𝑒𝑠</m:t>
                            </m:r>
                            <m:r>
                              <a:rPr lang="es-CO" sz="900" i="1">
                                <a:latin typeface="Cambria Math" panose="02040503050406030204" pitchFamily="18" charset="0"/>
                              </a:rPr>
                              <m:t> </m:t>
                            </m:r>
                            <m:r>
                              <a:rPr lang="es-ES" sz="900" b="0" i="1">
                                <a:latin typeface="Cambria Math" panose="02040503050406030204" pitchFamily="18" charset="0"/>
                              </a:rPr>
                              <m:t>𝑚𝑎𝑦𝑜𝑟𝑒𝑠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18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r>
                              <a:rPr lang="es-ES" sz="900" b="0" i="1">
                                <a:latin typeface="Cambria Math" panose="02040503050406030204" pitchFamily="18" charset="0"/>
                              </a:rPr>
                              <m:t> </m:t>
                            </m:r>
                          </m:den>
                        </m:f>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AE3127C5-F24B-4863-87EC-0F3B65612500}"/>
                </a:ext>
              </a:extLst>
            </xdr:cNvPr>
            <xdr:cNvSpPr txBox="1"/>
          </xdr:nvSpPr>
          <xdr:spPr>
            <a:xfrm>
              <a:off x="1377437" y="4971519"/>
              <a:ext cx="11094065" cy="5227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a:t>
              </a:r>
              <a:r>
                <a:rPr lang="es-ES" sz="900" b="0" i="0">
                  <a:latin typeface="Cambria Math" panose="02040503050406030204" pitchFamily="18" charset="0"/>
                </a:rPr>
                <a:t> 𝑚𝑎𝑦𝑜𝑟𝑒𝑠 𝑑𝑒 18 𝑎ñ𝑜𝑠</a:t>
              </a:r>
              <a:r>
                <a:rPr lang="es-CO" sz="900" i="0">
                  <a:latin typeface="Cambria Math" panose="02040503050406030204" pitchFamily="18" charset="0"/>
                </a:rPr>
                <a:t> 𝑞𝑢𝑒 𝑐𝑜𝑡𝑖𝑧𝑎𝑛 𝑎 𝑢𝑛 𝑓𝑜𝑛𝑑𝑜 𝑑𝑒 𝑝𝑒𝑛𝑠𝑖𝑜𝑛𝑒𝑠)/( 𝑇𝑜𝑡𝑎𝑙 𝑑𝑒 𝑚𝑢𝑗𝑒𝑟𝑒𝑠 𝑚𝑎𝑦𝑜𝑟𝑒𝑠 𝑑𝑒 18 𝑎ñ𝑜𝑠</a:t>
              </a:r>
              <a:r>
                <a:rPr lang="es-ES" sz="900" b="0" i="0">
                  <a:latin typeface="Cambria Math" panose="02040503050406030204" pitchFamily="18" charset="0"/>
                </a:rPr>
                <a:t> </a:t>
              </a:r>
              <a:r>
                <a:rPr lang="es-CO" sz="900" b="0" i="0">
                  <a:latin typeface="Cambria Math" panose="02040503050406030204" pitchFamily="18" charset="0"/>
                </a:rPr>
                <a:t>)</a:t>
              </a:r>
              <a:r>
                <a:rPr lang="es-ES" sz="900" b="0" i="0">
                  <a:latin typeface="Cambria Math" panose="02040503050406030204" pitchFamily="18" charset="0"/>
                </a:rPr>
                <a:t>−  (𝑁ú𝑚𝑒𝑟𝑜 𝑑𝑒 ℎ𝑜𝑚𝑏𝑟𝑒𝑠 𝑚𝑎𝑦𝑜𝑟𝑒𝑠 𝑑𝑒 18 𝑎ñ𝑜𝑠 𝑞𝑢𝑒 𝑐𝑜𝑡𝑖𝑧𝑎𝑛 𝑎 𝑢𝑛 𝑓𝑜𝑛𝑑𝑜 𝑑𝑒 𝑝𝑒𝑛𝑠𝑖𝑜𝑛𝑒𝑠)/(𝑇𝑜𝑡𝑎𝑙 𝑑𝑒 ℎ𝑜𝑚𝑏𝑟𝑒𝑠 𝑚𝑎𝑦𝑜𝑟𝑒𝑠 𝑑𝑒 18 𝑎ñ𝑜𝑠 )</a:t>
              </a:r>
              <a:r>
                <a:rPr lang="es-CO" sz="900" b="0" i="0">
                  <a:latin typeface="Cambria Math" panose="02040503050406030204" pitchFamily="18" charset="0"/>
                </a:rPr>
                <a:t>)/(</a:t>
              </a:r>
              <a:r>
                <a:rPr lang="es-CO" sz="900" i="0">
                  <a:latin typeface="Cambria Math" panose="02040503050406030204" pitchFamily="18" charset="0"/>
                </a:rPr>
                <a:t> (𝑁ú𝑚𝑒𝑟𝑜 𝑑𝑒 ℎ𝑜𝑚𝑏𝑟𝑒𝑠 𝑞𝑢𝑒 𝑐𝑜𝑡𝑖𝑧𝑎𝑛 𝑎 𝑢𝑛 𝑓𝑜𝑛𝑑𝑜 𝑑𝑒 𝑝𝑒𝑛𝑠𝑖𝑜𝑛𝑒𝑠)/(𝑇𝑜𝑡𝑎𝑙 𝑑𝑒 ℎ𝑜𝑚𝑏𝑟𝑒𝑠 </a:t>
              </a:r>
              <a:r>
                <a:rPr lang="es-ES" sz="900" b="0" i="0">
                  <a:latin typeface="Cambria Math" panose="02040503050406030204" pitchFamily="18" charset="0"/>
                </a:rPr>
                <a:t>𝑚𝑎𝑦𝑜𝑟𝑒𝑠 𝑑𝑒 18 𝑎ñ𝑜𝑠 </a:t>
              </a:r>
              <a:r>
                <a:rPr lang="es-CO" sz="900" b="0" i="0">
                  <a:latin typeface="Cambria Math" panose="02040503050406030204" pitchFamily="18" charset="0"/>
                </a:rPr>
                <a:t>))</a:t>
              </a:r>
              <a:endParaRPr lang="es-CO" sz="900"/>
            </a:p>
          </xdr:txBody>
        </xdr:sp>
      </mc:Fallback>
    </mc:AlternateContent>
    <xdr:clientData/>
  </xdr:oneCellAnchor>
  <xdr:twoCellAnchor editAs="oneCell">
    <xdr:from>
      <xdr:col>0</xdr:col>
      <xdr:colOff>0</xdr:colOff>
      <xdr:row>64</xdr:row>
      <xdr:rowOff>32658</xdr:rowOff>
    </xdr:from>
    <xdr:to>
      <xdr:col>12</xdr:col>
      <xdr:colOff>805543</xdr:colOff>
      <xdr:row>71</xdr:row>
      <xdr:rowOff>28708</xdr:rowOff>
    </xdr:to>
    <xdr:pic>
      <xdr:nvPicPr>
        <xdr:cNvPr id="4" name="Imagen 3">
          <a:extLst>
            <a:ext uri="{FF2B5EF4-FFF2-40B4-BE49-F238E27FC236}">
              <a16:creationId xmlns:a16="http://schemas.microsoft.com/office/drawing/2014/main" id="{CD66A5F9-E59D-4BD5-9549-BDD7D6A7623E}"/>
            </a:ext>
          </a:extLst>
        </xdr:cNvPr>
        <xdr:cNvPicPr>
          <a:picLocks noChangeAspect="1"/>
        </xdr:cNvPicPr>
      </xdr:nvPicPr>
      <xdr:blipFill rotWithShape="1">
        <a:blip xmlns:r="http://schemas.openxmlformats.org/officeDocument/2006/relationships" r:embed="rId1"/>
        <a:srcRect r="1627"/>
        <a:stretch/>
      </xdr:blipFill>
      <xdr:spPr>
        <a:xfrm>
          <a:off x="0" y="14521544"/>
          <a:ext cx="13487400" cy="12152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FA35C54B-0574-4848-B161-3A94B3BD2568}"/>
            </a:ext>
          </a:extLst>
        </xdr:cNvPr>
        <xdr:cNvGrpSpPr/>
      </xdr:nvGrpSpPr>
      <xdr:grpSpPr>
        <a:xfrm>
          <a:off x="0" y="0"/>
          <a:ext cx="13384326" cy="2517321"/>
          <a:chOff x="0" y="0"/>
          <a:chExt cx="12845143" cy="2517321"/>
        </a:xfrm>
      </xdr:grpSpPr>
      <xdr:pic>
        <xdr:nvPicPr>
          <xdr:cNvPr id="6" name="Imagen 5">
            <a:extLst>
              <a:ext uri="{FF2B5EF4-FFF2-40B4-BE49-F238E27FC236}">
                <a16:creationId xmlns:a16="http://schemas.microsoft.com/office/drawing/2014/main" id="{3D68A54C-CD33-7DA2-C276-641D83BC46C7}"/>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0F018A0F-C9B5-334E-804D-334DAFFDB9BD}"/>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E08452-7FC2-4F47-8007-581BD72B9C63}">
  <dimension ref="A1:H1003"/>
  <sheetViews>
    <sheetView tabSelected="1" zoomScale="70" zoomScaleNormal="70" workbookViewId="0"/>
  </sheetViews>
  <sheetFormatPr baseColWidth="10" defaultColWidth="14.42578125" defaultRowHeight="15" customHeight="1" x14ac:dyDescent="0.25"/>
  <cols>
    <col min="1" max="1" width="11.5703125" style="12" bestFit="1" customWidth="1"/>
    <col min="2" max="2" width="10.7109375" style="12" bestFit="1" customWidth="1"/>
    <col min="3" max="3" width="16.42578125" style="12" bestFit="1" customWidth="1"/>
    <col min="4" max="4" width="41.7109375" style="12" bestFit="1" customWidth="1"/>
    <col min="5" max="5" width="17.42578125" style="12" bestFit="1" customWidth="1"/>
    <col min="6" max="6" width="48.7109375" style="12" bestFit="1" customWidth="1"/>
    <col min="7" max="7" width="18.85546875" style="12" bestFit="1" customWidth="1"/>
    <col min="8" max="8" width="14" style="12" bestFit="1" customWidth="1"/>
    <col min="9" max="30" width="10.85546875" style="12" customWidth="1"/>
    <col min="31" max="16384" width="14.42578125" style="12"/>
  </cols>
  <sheetData>
    <row r="1" spans="1:8" ht="14.25" customHeight="1" x14ac:dyDescent="0.25">
      <c r="A1" s="10" t="s">
        <v>0</v>
      </c>
      <c r="B1" s="10" t="s">
        <v>1</v>
      </c>
      <c r="C1" s="10" t="s">
        <v>2</v>
      </c>
      <c r="D1" s="10" t="s">
        <v>3</v>
      </c>
      <c r="E1" s="11" t="s">
        <v>4</v>
      </c>
      <c r="F1" s="11" t="s">
        <v>5</v>
      </c>
      <c r="G1" s="11" t="s">
        <v>6</v>
      </c>
      <c r="H1" s="10" t="s">
        <v>7</v>
      </c>
    </row>
    <row r="2" spans="1:8" ht="14.25" customHeight="1" x14ac:dyDescent="0.25">
      <c r="A2" s="13" t="s">
        <v>8</v>
      </c>
      <c r="B2" s="13" t="s">
        <v>9</v>
      </c>
      <c r="C2" s="13" t="s">
        <v>10</v>
      </c>
      <c r="D2" s="13" t="s">
        <v>11</v>
      </c>
      <c r="E2" s="13" t="s">
        <v>12</v>
      </c>
      <c r="F2" s="13" t="s">
        <v>13</v>
      </c>
      <c r="G2" s="13" t="s">
        <v>14</v>
      </c>
      <c r="H2" s="13" t="s">
        <v>15</v>
      </c>
    </row>
    <row r="3" spans="1:8" ht="14.25" customHeight="1" x14ac:dyDescent="0.25">
      <c r="A3" s="13" t="s">
        <v>8</v>
      </c>
      <c r="B3" s="13" t="s">
        <v>9</v>
      </c>
      <c r="C3" s="13" t="s">
        <v>10</v>
      </c>
      <c r="D3" s="13" t="s">
        <v>11</v>
      </c>
      <c r="E3" s="13" t="s">
        <v>16</v>
      </c>
      <c r="F3" s="13" t="s">
        <v>17</v>
      </c>
      <c r="G3" s="13" t="s">
        <v>14</v>
      </c>
      <c r="H3" s="13" t="s">
        <v>15</v>
      </c>
    </row>
    <row r="4" spans="1:8" ht="14.25" customHeight="1" x14ac:dyDescent="0.25">
      <c r="A4" s="13" t="s">
        <v>8</v>
      </c>
      <c r="B4" s="13" t="s">
        <v>9</v>
      </c>
      <c r="C4" s="13" t="s">
        <v>10</v>
      </c>
      <c r="D4" s="13" t="s">
        <v>11</v>
      </c>
      <c r="E4" s="13" t="s">
        <v>18</v>
      </c>
      <c r="F4" s="13" t="s">
        <v>19</v>
      </c>
      <c r="G4" s="13" t="s">
        <v>14</v>
      </c>
      <c r="H4" s="13" t="s">
        <v>15</v>
      </c>
    </row>
    <row r="5" spans="1:8" ht="14.25" customHeight="1" x14ac:dyDescent="0.25">
      <c r="A5" s="13" t="s">
        <v>8</v>
      </c>
      <c r="B5" s="13" t="s">
        <v>9</v>
      </c>
      <c r="C5" s="13" t="s">
        <v>10</v>
      </c>
      <c r="D5" s="13" t="s">
        <v>11</v>
      </c>
      <c r="E5" s="13" t="s">
        <v>20</v>
      </c>
      <c r="F5" s="13" t="s">
        <v>21</v>
      </c>
      <c r="G5" s="13" t="s">
        <v>14</v>
      </c>
      <c r="H5" s="13" t="s">
        <v>15</v>
      </c>
    </row>
    <row r="6" spans="1:8" ht="14.25" customHeight="1" x14ac:dyDescent="0.25">
      <c r="A6" s="13" t="s">
        <v>8</v>
      </c>
      <c r="B6" s="13" t="s">
        <v>9</v>
      </c>
      <c r="C6" s="13" t="s">
        <v>10</v>
      </c>
      <c r="D6" s="13" t="s">
        <v>11</v>
      </c>
      <c r="E6" s="13" t="s">
        <v>22</v>
      </c>
      <c r="F6" s="13" t="s">
        <v>23</v>
      </c>
      <c r="G6" s="13" t="s">
        <v>14</v>
      </c>
      <c r="H6" s="13" t="s">
        <v>15</v>
      </c>
    </row>
    <row r="7" spans="1:8" ht="14.25" customHeight="1" x14ac:dyDescent="0.25">
      <c r="A7" s="13" t="s">
        <v>8</v>
      </c>
      <c r="B7" s="13" t="s">
        <v>9</v>
      </c>
      <c r="C7" s="13" t="s">
        <v>24</v>
      </c>
      <c r="D7" s="13" t="s">
        <v>25</v>
      </c>
      <c r="E7" s="13" t="s">
        <v>26</v>
      </c>
      <c r="F7" s="13" t="s">
        <v>27</v>
      </c>
      <c r="G7" s="13" t="s">
        <v>14</v>
      </c>
      <c r="H7" s="13" t="s">
        <v>15</v>
      </c>
    </row>
    <row r="8" spans="1:8" ht="14.25" customHeight="1" x14ac:dyDescent="0.25">
      <c r="A8" s="13" t="s">
        <v>8</v>
      </c>
      <c r="B8" s="13" t="s">
        <v>9</v>
      </c>
      <c r="C8" s="13" t="s">
        <v>24</v>
      </c>
      <c r="D8" s="13" t="s">
        <v>25</v>
      </c>
      <c r="E8" s="13" t="s">
        <v>28</v>
      </c>
      <c r="F8" s="13" t="s">
        <v>29</v>
      </c>
      <c r="G8" s="13" t="s">
        <v>30</v>
      </c>
      <c r="H8" s="13" t="s">
        <v>15</v>
      </c>
    </row>
    <row r="9" spans="1:8" ht="14.25" customHeight="1" x14ac:dyDescent="0.25">
      <c r="A9" s="13" t="s">
        <v>8</v>
      </c>
      <c r="B9" s="13" t="s">
        <v>9</v>
      </c>
      <c r="C9" s="13" t="s">
        <v>24</v>
      </c>
      <c r="D9" s="13" t="s">
        <v>25</v>
      </c>
      <c r="E9" s="13" t="s">
        <v>31</v>
      </c>
      <c r="F9" s="13" t="s">
        <v>32</v>
      </c>
      <c r="G9" s="13" t="s">
        <v>30</v>
      </c>
      <c r="H9" s="13" t="s">
        <v>15</v>
      </c>
    </row>
    <row r="10" spans="1:8" ht="14.25" customHeight="1" x14ac:dyDescent="0.25">
      <c r="A10" s="13" t="s">
        <v>8</v>
      </c>
      <c r="B10" s="13" t="s">
        <v>9</v>
      </c>
      <c r="C10" s="13" t="s">
        <v>24</v>
      </c>
      <c r="D10" s="13" t="s">
        <v>25</v>
      </c>
      <c r="E10" s="13" t="s">
        <v>33</v>
      </c>
      <c r="F10" s="13" t="s">
        <v>34</v>
      </c>
      <c r="G10" s="13" t="s">
        <v>14</v>
      </c>
      <c r="H10" s="13" t="s">
        <v>15</v>
      </c>
    </row>
    <row r="11" spans="1:8" ht="14.25" customHeight="1" x14ac:dyDescent="0.25">
      <c r="A11" s="13" t="s">
        <v>8</v>
      </c>
      <c r="B11" s="13" t="s">
        <v>9</v>
      </c>
      <c r="C11" s="13" t="s">
        <v>35</v>
      </c>
      <c r="D11" s="13" t="s">
        <v>36</v>
      </c>
      <c r="E11" s="13" t="s">
        <v>37</v>
      </c>
      <c r="F11" s="13" t="s">
        <v>38</v>
      </c>
      <c r="G11" s="13" t="s">
        <v>14</v>
      </c>
      <c r="H11" s="13" t="s">
        <v>15</v>
      </c>
    </row>
    <row r="12" spans="1:8" ht="14.25" customHeight="1" x14ac:dyDescent="0.25">
      <c r="A12" s="13" t="s">
        <v>8</v>
      </c>
      <c r="B12" s="13" t="s">
        <v>9</v>
      </c>
      <c r="C12" s="13" t="s">
        <v>35</v>
      </c>
      <c r="D12" s="13" t="s">
        <v>36</v>
      </c>
      <c r="E12" s="13" t="s">
        <v>39</v>
      </c>
      <c r="F12" s="13" t="s">
        <v>40</v>
      </c>
      <c r="G12" s="13" t="s">
        <v>14</v>
      </c>
      <c r="H12" s="13" t="s">
        <v>15</v>
      </c>
    </row>
    <row r="13" spans="1:8" ht="14.25" customHeight="1" x14ac:dyDescent="0.25">
      <c r="A13" s="13" t="s">
        <v>8</v>
      </c>
      <c r="B13" s="13" t="s">
        <v>9</v>
      </c>
      <c r="C13" s="13" t="s">
        <v>41</v>
      </c>
      <c r="D13" s="13" t="s">
        <v>42</v>
      </c>
      <c r="E13" s="13" t="s">
        <v>43</v>
      </c>
      <c r="F13" s="13" t="s">
        <v>44</v>
      </c>
      <c r="G13" s="13" t="s">
        <v>14</v>
      </c>
      <c r="H13" s="13" t="s">
        <v>15</v>
      </c>
    </row>
    <row r="14" spans="1:8" ht="14.25" customHeight="1" x14ac:dyDescent="0.25">
      <c r="A14" s="13" t="s">
        <v>8</v>
      </c>
      <c r="B14" s="13" t="s">
        <v>9</v>
      </c>
      <c r="C14" s="13" t="s">
        <v>41</v>
      </c>
      <c r="D14" s="13" t="s">
        <v>42</v>
      </c>
      <c r="E14" s="13" t="s">
        <v>45</v>
      </c>
      <c r="F14" s="13" t="s">
        <v>46</v>
      </c>
      <c r="G14" s="13" t="s">
        <v>14</v>
      </c>
      <c r="H14" s="13" t="s">
        <v>15</v>
      </c>
    </row>
    <row r="15" spans="1:8" ht="14.25" customHeight="1" x14ac:dyDescent="0.25">
      <c r="A15" s="13" t="s">
        <v>8</v>
      </c>
      <c r="B15" s="13" t="s">
        <v>9</v>
      </c>
      <c r="C15" s="13" t="s">
        <v>41</v>
      </c>
      <c r="D15" s="13" t="s">
        <v>42</v>
      </c>
      <c r="E15" s="13" t="s">
        <v>47</v>
      </c>
      <c r="F15" s="13" t="s">
        <v>48</v>
      </c>
      <c r="G15" s="13" t="s">
        <v>30</v>
      </c>
      <c r="H15" s="13" t="s">
        <v>15</v>
      </c>
    </row>
    <row r="16" spans="1:8" ht="14.25" customHeight="1" x14ac:dyDescent="0.25">
      <c r="A16" s="13" t="s">
        <v>8</v>
      </c>
      <c r="B16" s="13" t="s">
        <v>9</v>
      </c>
      <c r="C16" s="13" t="s">
        <v>49</v>
      </c>
      <c r="D16" s="13" t="s">
        <v>50</v>
      </c>
      <c r="E16" s="13" t="s">
        <v>51</v>
      </c>
      <c r="F16" s="13" t="s">
        <v>52</v>
      </c>
      <c r="G16" s="13" t="s">
        <v>14</v>
      </c>
      <c r="H16" s="13" t="s">
        <v>15</v>
      </c>
    </row>
    <row r="17" spans="1:8" ht="14.25" customHeight="1" x14ac:dyDescent="0.25">
      <c r="A17" s="13" t="s">
        <v>8</v>
      </c>
      <c r="B17" s="13" t="s">
        <v>9</v>
      </c>
      <c r="C17" s="13" t="s">
        <v>49</v>
      </c>
      <c r="D17" s="13" t="s">
        <v>50</v>
      </c>
      <c r="E17" s="13" t="s">
        <v>53</v>
      </c>
      <c r="F17" s="13" t="s">
        <v>54</v>
      </c>
      <c r="G17" s="13" t="s">
        <v>14</v>
      </c>
      <c r="H17" s="13" t="s">
        <v>15</v>
      </c>
    </row>
    <row r="18" spans="1:8" ht="14.25" customHeight="1" x14ac:dyDescent="0.25"/>
    <row r="19" spans="1:8" ht="14.25" customHeight="1" x14ac:dyDescent="0.25"/>
    <row r="20" spans="1:8" ht="14.25" customHeight="1" x14ac:dyDescent="0.25"/>
    <row r="21" spans="1:8" ht="14.25" customHeight="1" x14ac:dyDescent="0.25"/>
    <row r="22" spans="1:8" ht="14.25" customHeight="1" x14ac:dyDescent="0.25"/>
    <row r="23" spans="1:8" ht="14.25" customHeight="1" x14ac:dyDescent="0.25"/>
    <row r="24" spans="1:8" ht="14.25" customHeight="1" x14ac:dyDescent="0.25"/>
    <row r="25" spans="1:8" ht="14.25" customHeight="1" x14ac:dyDescent="0.25"/>
    <row r="26" spans="1:8" ht="14.25" customHeight="1" x14ac:dyDescent="0.25"/>
    <row r="27" spans="1:8" ht="14.25" customHeight="1" x14ac:dyDescent="0.25"/>
    <row r="28" spans="1:8" ht="14.25" customHeight="1" x14ac:dyDescent="0.25"/>
    <row r="29" spans="1:8" ht="14.25" customHeight="1" x14ac:dyDescent="0.25"/>
    <row r="30" spans="1:8" ht="14.25" customHeight="1" x14ac:dyDescent="0.25"/>
    <row r="31" spans="1:8" ht="14.25" customHeight="1" x14ac:dyDescent="0.25"/>
    <row r="32" spans="1:8"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row r="1001" ht="14.25" customHeight="1" x14ac:dyDescent="0.25"/>
    <row r="1002" ht="14.25" customHeight="1" x14ac:dyDescent="0.25"/>
    <row r="1003" ht="14.25" customHeight="1" x14ac:dyDescent="0.25"/>
  </sheetData>
  <phoneticPr fontId="9" type="noConversion"/>
  <pageMargins left="0.7" right="0.7" top="0.75" bottom="0.75" header="0" footer="0"/>
  <pageSetup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470EA-FEC7-4098-B411-FCBCE726661B}">
  <dimension ref="A14:Y64"/>
  <sheetViews>
    <sheetView zoomScale="80" zoomScaleNormal="80" workbookViewId="0"/>
  </sheetViews>
  <sheetFormatPr baseColWidth="10" defaultColWidth="12.140625" defaultRowHeight="15" x14ac:dyDescent="0.25"/>
  <cols>
    <col min="1" max="1" width="17.140625" style="9" customWidth="1"/>
    <col min="2" max="12" width="15.140625" style="9" customWidth="1"/>
    <col min="13" max="16384" width="12.140625" style="1"/>
  </cols>
  <sheetData>
    <row r="14" spans="1:12" ht="18.75" x14ac:dyDescent="0.25">
      <c r="A14" s="22" t="s">
        <v>55</v>
      </c>
      <c r="B14" s="22"/>
      <c r="C14" s="22"/>
      <c r="D14" s="22"/>
      <c r="E14" s="22"/>
      <c r="F14" s="22"/>
      <c r="G14" s="22"/>
      <c r="H14" s="22"/>
      <c r="I14" s="22"/>
      <c r="J14" s="22"/>
      <c r="K14" s="22"/>
      <c r="L14" s="22"/>
    </row>
    <row r="15" spans="1:12" s="4" customFormat="1" ht="44.1" customHeight="1" x14ac:dyDescent="0.25">
      <c r="A15" s="2" t="s">
        <v>1</v>
      </c>
      <c r="B15" s="32" t="s">
        <v>9</v>
      </c>
      <c r="C15" s="33"/>
      <c r="D15" s="33"/>
      <c r="E15" s="33"/>
      <c r="F15" s="34"/>
      <c r="G15" s="3" t="s">
        <v>3</v>
      </c>
      <c r="H15" s="35" t="s">
        <v>25</v>
      </c>
      <c r="I15" s="35"/>
      <c r="J15" s="35"/>
      <c r="K15" s="35"/>
      <c r="L15" s="35"/>
    </row>
    <row r="16" spans="1:12" s="4" customFormat="1" ht="44.1" customHeight="1" x14ac:dyDescent="0.25">
      <c r="A16" s="2" t="s">
        <v>5</v>
      </c>
      <c r="B16" s="24" t="s">
        <v>141</v>
      </c>
      <c r="C16" s="24"/>
      <c r="D16" s="24"/>
      <c r="E16" s="24"/>
      <c r="F16" s="24"/>
      <c r="G16" s="24"/>
      <c r="H16" s="24"/>
      <c r="I16" s="24"/>
      <c r="J16" s="24"/>
      <c r="K16" s="24"/>
      <c r="L16" s="24"/>
    </row>
    <row r="17" spans="1:14" s="4" customFormat="1" ht="44.1" customHeight="1" x14ac:dyDescent="0.25">
      <c r="A17" s="2" t="s">
        <v>56</v>
      </c>
      <c r="B17" s="24" t="s">
        <v>142</v>
      </c>
      <c r="C17" s="24"/>
      <c r="D17" s="24"/>
      <c r="E17" s="24"/>
      <c r="F17" s="24"/>
      <c r="G17" s="24"/>
      <c r="H17" s="24"/>
      <c r="I17" s="24"/>
      <c r="J17" s="24"/>
      <c r="K17" s="24"/>
      <c r="L17" s="24"/>
    </row>
    <row r="18" spans="1:14" s="4" customFormat="1" ht="44.1" customHeight="1" x14ac:dyDescent="0.25">
      <c r="A18" s="2" t="s">
        <v>58</v>
      </c>
      <c r="B18" s="24" t="s">
        <v>143</v>
      </c>
      <c r="C18" s="24"/>
      <c r="D18" s="24"/>
      <c r="E18" s="24"/>
      <c r="F18" s="24"/>
      <c r="G18" s="24"/>
      <c r="H18" s="24"/>
      <c r="I18" s="24"/>
      <c r="J18" s="24"/>
      <c r="K18" s="24"/>
      <c r="L18" s="24"/>
    </row>
    <row r="19" spans="1:14" s="4" customFormat="1" ht="44.1" customHeight="1" x14ac:dyDescent="0.25">
      <c r="A19" s="2" t="s">
        <v>60</v>
      </c>
      <c r="B19" s="24"/>
      <c r="C19" s="24"/>
      <c r="D19" s="24"/>
      <c r="E19" s="24"/>
      <c r="F19" s="24"/>
      <c r="G19" s="24"/>
      <c r="H19" s="24"/>
      <c r="I19" s="24"/>
      <c r="J19" s="24"/>
      <c r="K19" s="24"/>
      <c r="L19" s="24"/>
    </row>
    <row r="20" spans="1:14" s="4" customFormat="1" ht="44.1" customHeight="1" x14ac:dyDescent="0.25">
      <c r="A20" s="2" t="s">
        <v>61</v>
      </c>
      <c r="B20" s="24" t="s">
        <v>174</v>
      </c>
      <c r="C20" s="24"/>
      <c r="D20" s="24"/>
      <c r="E20" s="24"/>
      <c r="F20" s="24"/>
      <c r="G20" s="24"/>
      <c r="H20" s="24"/>
      <c r="I20" s="24"/>
      <c r="J20" s="24"/>
      <c r="K20" s="24"/>
      <c r="L20" s="24"/>
    </row>
    <row r="21" spans="1:14" s="4" customFormat="1" ht="43.7" customHeight="1" x14ac:dyDescent="0.25">
      <c r="A21" s="16" t="s">
        <v>62</v>
      </c>
      <c r="B21" s="25" t="s">
        <v>134</v>
      </c>
      <c r="C21" s="25"/>
      <c r="D21" s="25"/>
      <c r="E21" s="17" t="s">
        <v>64</v>
      </c>
      <c r="F21" s="26" t="s">
        <v>185</v>
      </c>
      <c r="G21" s="27"/>
      <c r="H21" s="27"/>
      <c r="I21" s="28"/>
      <c r="J21" s="14" t="s">
        <v>65</v>
      </c>
      <c r="K21" s="29" t="s">
        <v>14</v>
      </c>
      <c r="L21" s="29"/>
    </row>
    <row r="22" spans="1:14" ht="18.75" x14ac:dyDescent="0.25">
      <c r="A22" s="22" t="s">
        <v>66</v>
      </c>
      <c r="B22" s="22"/>
      <c r="C22" s="22"/>
      <c r="D22" s="22"/>
      <c r="E22" s="22"/>
      <c r="F22" s="22"/>
      <c r="G22" s="22"/>
      <c r="H22" s="22"/>
      <c r="I22" s="22"/>
      <c r="J22" s="22"/>
      <c r="K22" s="22"/>
      <c r="L22" s="22"/>
    </row>
    <row r="23" spans="1:14" s="6" customFormat="1" ht="32.25" customHeight="1" x14ac:dyDescent="0.25">
      <c r="A23" s="3" t="s">
        <v>67</v>
      </c>
      <c r="B23" s="5" t="s">
        <v>68</v>
      </c>
      <c r="C23" s="2" t="s">
        <v>69</v>
      </c>
      <c r="D23" s="2" t="s">
        <v>70</v>
      </c>
      <c r="E23" s="2" t="s">
        <v>71</v>
      </c>
      <c r="F23" s="2" t="s">
        <v>72</v>
      </c>
      <c r="G23" s="2" t="s">
        <v>73</v>
      </c>
      <c r="H23" s="2" t="s">
        <v>74</v>
      </c>
      <c r="I23" s="2" t="s">
        <v>75</v>
      </c>
      <c r="J23" s="2" t="s">
        <v>76</v>
      </c>
      <c r="K23" s="2" t="s">
        <v>77</v>
      </c>
      <c r="L23" s="2" t="s">
        <v>78</v>
      </c>
    </row>
    <row r="24" spans="1:14" x14ac:dyDescent="0.25">
      <c r="A24" s="7">
        <v>5</v>
      </c>
      <c r="B24" s="7" t="s">
        <v>79</v>
      </c>
      <c r="C24" s="8">
        <v>0.26123173276831624</v>
      </c>
      <c r="D24" s="8">
        <v>0.40211282593731579</v>
      </c>
      <c r="E24" s="8">
        <f>(C24-D24)/D24</f>
        <v>-0.35035215014743426</v>
      </c>
      <c r="F24" s="8">
        <f>ABS(E24)</f>
        <v>0.35035215014743426</v>
      </c>
      <c r="G24" s="7">
        <f>RANK(F24,$F$24:$F$56,1)</f>
        <v>22</v>
      </c>
      <c r="H24" s="8">
        <v>0.32796991908719503</v>
      </c>
      <c r="I24" s="8">
        <f>MIN($H$24:$H$56)/H24</f>
        <v>8.7706070241677772E-2</v>
      </c>
      <c r="J24" s="7">
        <f>RANK(I24,$I$24:$I$56,1)</f>
        <v>3</v>
      </c>
      <c r="K24" s="8">
        <f>I24*F24</f>
        <v>3.0728010290153707E-2</v>
      </c>
      <c r="L24" s="7">
        <f>RANK(K24,$K$24:$K$56,1)</f>
        <v>7</v>
      </c>
      <c r="M24" s="18">
        <f>IF(E24&gt;0,1,-1)</f>
        <v>-1</v>
      </c>
      <c r="N24" s="18">
        <f>K24*M24</f>
        <v>-3.0728010290153707E-2</v>
      </c>
    </row>
    <row r="25" spans="1:14" x14ac:dyDescent="0.25">
      <c r="A25" s="7">
        <v>8</v>
      </c>
      <c r="B25" s="7" t="s">
        <v>80</v>
      </c>
      <c r="C25" s="8">
        <v>0.17409098298208847</v>
      </c>
      <c r="D25" s="8">
        <v>0.30195886756445434</v>
      </c>
      <c r="E25" s="8">
        <f t="shared" ref="E25:E56" si="0">(C25-D25)/D25</f>
        <v>-0.42346126680671814</v>
      </c>
      <c r="F25" s="8">
        <f t="shared" ref="F25:F56" si="1">ABS(E25)</f>
        <v>0.42346126680671814</v>
      </c>
      <c r="G25" s="7">
        <f t="shared" ref="G25:G56" si="2">RANK(F25,$F$24:$F$56,1)</f>
        <v>32</v>
      </c>
      <c r="H25" s="8">
        <v>0.23533457179584899</v>
      </c>
      <c r="I25" s="8">
        <f t="shared" ref="I25:I56" si="3">MIN($H$24:$H$56)/H25</f>
        <v>0.12223003420667103</v>
      </c>
      <c r="J25" s="7">
        <f t="shared" ref="J25:J56" si="4">RANK(I25,$I$24:$I$56,1)</f>
        <v>11</v>
      </c>
      <c r="K25" s="8">
        <f t="shared" ref="K25:K56" si="5">I25*F25</f>
        <v>5.1759685126985408E-2</v>
      </c>
      <c r="L25" s="7">
        <f t="shared" ref="L25:L56" si="6">RANK(K25,$K$24:$K$56,1)</f>
        <v>19</v>
      </c>
      <c r="M25" s="18">
        <f t="shared" ref="M25:M56" si="7">IF(E25&gt;0,1,-1)</f>
        <v>-1</v>
      </c>
      <c r="N25" s="18">
        <f t="shared" ref="N25:N56" si="8">K25*M25</f>
        <v>-5.1759685126985408E-2</v>
      </c>
    </row>
    <row r="26" spans="1:14" x14ac:dyDescent="0.25">
      <c r="A26" s="7">
        <v>11</v>
      </c>
      <c r="B26" s="7" t="s">
        <v>81</v>
      </c>
      <c r="C26" s="8">
        <v>0.3822638399314443</v>
      </c>
      <c r="D26" s="8">
        <v>0.50736033061226993</v>
      </c>
      <c r="E26" s="8">
        <f t="shared" si="0"/>
        <v>-0.24656340500618618</v>
      </c>
      <c r="F26" s="8">
        <f t="shared" si="1"/>
        <v>0.24656340500618618</v>
      </c>
      <c r="G26" s="7">
        <f t="shared" si="2"/>
        <v>12</v>
      </c>
      <c r="H26" s="8">
        <v>0.44109064470242498</v>
      </c>
      <c r="I26" s="8">
        <f t="shared" si="3"/>
        <v>6.5213246089190435E-2</v>
      </c>
      <c r="J26" s="7">
        <f t="shared" si="4"/>
        <v>1</v>
      </c>
      <c r="K26" s="8">
        <f t="shared" si="5"/>
        <v>1.6079200007257148E-2</v>
      </c>
      <c r="L26" s="7">
        <f t="shared" si="6"/>
        <v>4</v>
      </c>
      <c r="M26" s="18">
        <f t="shared" si="7"/>
        <v>-1</v>
      </c>
      <c r="N26" s="18">
        <f t="shared" si="8"/>
        <v>-1.6079200007257148E-2</v>
      </c>
    </row>
    <row r="27" spans="1:14" x14ac:dyDescent="0.25">
      <c r="A27" s="7">
        <v>13</v>
      </c>
      <c r="B27" s="7" t="s">
        <v>82</v>
      </c>
      <c r="C27" s="8">
        <v>0.1279487835642637</v>
      </c>
      <c r="D27" s="8">
        <v>0.19311402821281443</v>
      </c>
      <c r="E27" s="8">
        <f t="shared" si="0"/>
        <v>-0.33744438584615766</v>
      </c>
      <c r="F27" s="8">
        <f t="shared" si="1"/>
        <v>0.33744438584615766</v>
      </c>
      <c r="G27" s="7">
        <f t="shared" si="2"/>
        <v>20</v>
      </c>
      <c r="H27" s="8">
        <v>0.15980731652937999</v>
      </c>
      <c r="I27" s="8">
        <f t="shared" si="3"/>
        <v>0.1799977209136765</v>
      </c>
      <c r="J27" s="7">
        <f t="shared" si="4"/>
        <v>14</v>
      </c>
      <c r="K27" s="8">
        <f t="shared" si="5"/>
        <v>6.0739220387423652E-2</v>
      </c>
      <c r="L27" s="7">
        <f t="shared" si="6"/>
        <v>24</v>
      </c>
      <c r="M27" s="18">
        <f t="shared" si="7"/>
        <v>-1</v>
      </c>
      <c r="N27" s="18">
        <f t="shared" si="8"/>
        <v>-6.0739220387423652E-2</v>
      </c>
    </row>
    <row r="28" spans="1:14" x14ac:dyDescent="0.25">
      <c r="A28" s="7">
        <v>15</v>
      </c>
      <c r="B28" s="7" t="s">
        <v>83</v>
      </c>
      <c r="C28" s="8">
        <v>0.17739232521268741</v>
      </c>
      <c r="D28" s="8">
        <v>0.28533705891475558</v>
      </c>
      <c r="E28" s="8">
        <f t="shared" si="0"/>
        <v>-0.37830604307979726</v>
      </c>
      <c r="F28" s="8">
        <f t="shared" si="1"/>
        <v>0.37830604307979726</v>
      </c>
      <c r="G28" s="7">
        <f t="shared" si="2"/>
        <v>26</v>
      </c>
      <c r="H28" s="8">
        <v>0.22974516144245299</v>
      </c>
      <c r="I28" s="8">
        <f t="shared" si="3"/>
        <v>0.12520373695802078</v>
      </c>
      <c r="J28" s="7">
        <f t="shared" si="4"/>
        <v>12</v>
      </c>
      <c r="K28" s="8">
        <f t="shared" si="5"/>
        <v>4.7365330307392615E-2</v>
      </c>
      <c r="L28" s="7">
        <f t="shared" si="6"/>
        <v>17</v>
      </c>
      <c r="M28" s="18">
        <f t="shared" si="7"/>
        <v>-1</v>
      </c>
      <c r="N28" s="18">
        <f t="shared" si="8"/>
        <v>-4.7365330307392615E-2</v>
      </c>
    </row>
    <row r="29" spans="1:14" x14ac:dyDescent="0.25">
      <c r="A29" s="7">
        <v>17</v>
      </c>
      <c r="B29" s="7" t="s">
        <v>84</v>
      </c>
      <c r="C29" s="8">
        <v>0.20968020065419807</v>
      </c>
      <c r="D29" s="8">
        <v>0.35139045344358033</v>
      </c>
      <c r="E29" s="8">
        <f t="shared" si="0"/>
        <v>-0.40328429927631892</v>
      </c>
      <c r="F29" s="8">
        <f t="shared" si="1"/>
        <v>0.40328429927631892</v>
      </c>
      <c r="G29" s="7">
        <f t="shared" si="2"/>
        <v>30</v>
      </c>
      <c r="H29" s="8">
        <v>0.277030875978658</v>
      </c>
      <c r="I29" s="8">
        <f t="shared" si="3"/>
        <v>0.10383302099089817</v>
      </c>
      <c r="J29" s="7">
        <f t="shared" si="4"/>
        <v>6</v>
      </c>
      <c r="K29" s="8">
        <f t="shared" si="5"/>
        <v>4.1874227112057683E-2</v>
      </c>
      <c r="L29" s="7">
        <f t="shared" si="6"/>
        <v>13</v>
      </c>
      <c r="M29" s="18">
        <f t="shared" si="7"/>
        <v>-1</v>
      </c>
      <c r="N29" s="18">
        <f t="shared" si="8"/>
        <v>-4.1874227112057683E-2</v>
      </c>
    </row>
    <row r="30" spans="1:14" x14ac:dyDescent="0.25">
      <c r="A30" s="7">
        <v>18</v>
      </c>
      <c r="B30" s="7" t="s">
        <v>85</v>
      </c>
      <c r="C30" s="8">
        <v>0.11041459181398665</v>
      </c>
      <c r="D30" s="8">
        <v>0.15820179748464736</v>
      </c>
      <c r="E30" s="8">
        <f t="shared" si="0"/>
        <v>-0.30206487176795954</v>
      </c>
      <c r="F30" s="8">
        <f t="shared" si="1"/>
        <v>0.30206487176795954</v>
      </c>
      <c r="G30" s="7">
        <f t="shared" si="2"/>
        <v>15</v>
      </c>
      <c r="H30" s="8">
        <v>0.134270856718083</v>
      </c>
      <c r="I30" s="8">
        <f t="shared" si="3"/>
        <v>0.21423079783436702</v>
      </c>
      <c r="J30" s="7">
        <f t="shared" si="4"/>
        <v>19</v>
      </c>
      <c r="K30" s="8">
        <f t="shared" si="5"/>
        <v>6.4711598476585738E-2</v>
      </c>
      <c r="L30" s="7">
        <f t="shared" si="6"/>
        <v>26</v>
      </c>
      <c r="M30" s="18">
        <f t="shared" si="7"/>
        <v>-1</v>
      </c>
      <c r="N30" s="18">
        <f t="shared" si="8"/>
        <v>-6.4711598476585738E-2</v>
      </c>
    </row>
    <row r="31" spans="1:14" x14ac:dyDescent="0.25">
      <c r="A31" s="7">
        <v>19</v>
      </c>
      <c r="B31" s="7" t="s">
        <v>86</v>
      </c>
      <c r="C31" s="8">
        <v>9.8776568381891555E-2</v>
      </c>
      <c r="D31" s="8">
        <v>0.15447200930852914</v>
      </c>
      <c r="E31" s="8">
        <f t="shared" si="0"/>
        <v>-0.36055361211361142</v>
      </c>
      <c r="F31" s="8">
        <f t="shared" si="1"/>
        <v>0.36055361211361142</v>
      </c>
      <c r="G31" s="7">
        <f t="shared" si="2"/>
        <v>24</v>
      </c>
      <c r="H31" s="8">
        <v>0.12593891053008499</v>
      </c>
      <c r="I31" s="8">
        <f t="shared" si="3"/>
        <v>0.22840401460950679</v>
      </c>
      <c r="J31" s="7">
        <f t="shared" si="4"/>
        <v>21</v>
      </c>
      <c r="K31" s="8">
        <f t="shared" si="5"/>
        <v>8.2351892488707751E-2</v>
      </c>
      <c r="L31" s="7">
        <f t="shared" si="6"/>
        <v>30</v>
      </c>
      <c r="M31" s="18">
        <f t="shared" si="7"/>
        <v>-1</v>
      </c>
      <c r="N31" s="18">
        <f t="shared" si="8"/>
        <v>-8.2351892488707751E-2</v>
      </c>
    </row>
    <row r="32" spans="1:14" x14ac:dyDescent="0.25">
      <c r="A32" s="7">
        <v>20</v>
      </c>
      <c r="B32" s="7" t="s">
        <v>87</v>
      </c>
      <c r="C32" s="8">
        <v>0.11013091019952162</v>
      </c>
      <c r="D32" s="8">
        <v>0.19781836669023514</v>
      </c>
      <c r="E32" s="8">
        <f t="shared" si="0"/>
        <v>-0.44327257351196203</v>
      </c>
      <c r="F32" s="8">
        <f t="shared" si="1"/>
        <v>0.44327257351196203</v>
      </c>
      <c r="G32" s="7">
        <f t="shared" si="2"/>
        <v>33</v>
      </c>
      <c r="H32" s="8">
        <v>0.15278113923247799</v>
      </c>
      <c r="I32" s="8">
        <f t="shared" si="3"/>
        <v>0.1882755483112937</v>
      </c>
      <c r="J32" s="7">
        <f t="shared" si="4"/>
        <v>15</v>
      </c>
      <c r="K32" s="8">
        <f t="shared" si="5"/>
        <v>8.3457386829322897E-2</v>
      </c>
      <c r="L32" s="7">
        <f t="shared" si="6"/>
        <v>31</v>
      </c>
      <c r="M32" s="18">
        <f t="shared" si="7"/>
        <v>-1</v>
      </c>
      <c r="N32" s="18">
        <f t="shared" si="8"/>
        <v>-8.3457386829322897E-2</v>
      </c>
    </row>
    <row r="33" spans="1:14" x14ac:dyDescent="0.25">
      <c r="A33" s="7">
        <v>23</v>
      </c>
      <c r="B33" s="7" t="s">
        <v>88</v>
      </c>
      <c r="C33" s="8">
        <v>9.8850093195064992E-2</v>
      </c>
      <c r="D33" s="8">
        <v>0.12405493950029255</v>
      </c>
      <c r="E33" s="8">
        <f t="shared" si="0"/>
        <v>-0.20317487080123978</v>
      </c>
      <c r="F33" s="8">
        <f t="shared" si="1"/>
        <v>0.20317487080123978</v>
      </c>
      <c r="G33" s="7">
        <f t="shared" si="2"/>
        <v>11</v>
      </c>
      <c r="H33" s="8">
        <v>0.11121696608229099</v>
      </c>
      <c r="I33" s="8">
        <f t="shared" si="3"/>
        <v>0.25863817161974467</v>
      </c>
      <c r="J33" s="7">
        <f t="shared" si="4"/>
        <v>25</v>
      </c>
      <c r="K33" s="8">
        <f t="shared" si="5"/>
        <v>5.2548777103110504E-2</v>
      </c>
      <c r="L33" s="7">
        <f t="shared" si="6"/>
        <v>20</v>
      </c>
      <c r="M33" s="18">
        <f t="shared" si="7"/>
        <v>-1</v>
      </c>
      <c r="N33" s="18">
        <f t="shared" si="8"/>
        <v>-5.2548777103110504E-2</v>
      </c>
    </row>
    <row r="34" spans="1:14" x14ac:dyDescent="0.25">
      <c r="A34" s="7">
        <v>25</v>
      </c>
      <c r="B34" s="7" t="s">
        <v>89</v>
      </c>
      <c r="C34" s="8">
        <v>0.26936058891337034</v>
      </c>
      <c r="D34" s="8">
        <v>0.3901905767538863</v>
      </c>
      <c r="E34" s="8">
        <f t="shared" si="0"/>
        <v>-0.30966915922403165</v>
      </c>
      <c r="F34" s="8">
        <f t="shared" si="1"/>
        <v>0.30966915922403165</v>
      </c>
      <c r="G34" s="7">
        <f t="shared" si="2"/>
        <v>17</v>
      </c>
      <c r="H34" s="8">
        <v>0.32824940949161702</v>
      </c>
      <c r="I34" s="8">
        <f t="shared" si="3"/>
        <v>8.7631392254960055E-2</v>
      </c>
      <c r="J34" s="7">
        <f t="shared" si="4"/>
        <v>2</v>
      </c>
      <c r="K34" s="8">
        <f t="shared" si="5"/>
        <v>2.7136739561224799E-2</v>
      </c>
      <c r="L34" s="7">
        <f t="shared" si="6"/>
        <v>6</v>
      </c>
      <c r="M34" s="18">
        <f t="shared" si="7"/>
        <v>-1</v>
      </c>
      <c r="N34" s="18">
        <f t="shared" si="8"/>
        <v>-2.7136739561224799E-2</v>
      </c>
    </row>
    <row r="35" spans="1:14" x14ac:dyDescent="0.25">
      <c r="A35" s="7">
        <v>27</v>
      </c>
      <c r="B35" s="7" t="s">
        <v>90</v>
      </c>
      <c r="C35" s="8">
        <v>8.8063780832872474E-2</v>
      </c>
      <c r="D35" s="8">
        <v>9.1078753206238788E-2</v>
      </c>
      <c r="E35" s="8">
        <f t="shared" si="0"/>
        <v>-3.3102916621390387E-2</v>
      </c>
      <c r="F35" s="8">
        <f t="shared" si="1"/>
        <v>3.3102916621390387E-2</v>
      </c>
      <c r="G35" s="7">
        <f t="shared" si="2"/>
        <v>2</v>
      </c>
      <c r="H35" s="8">
        <v>8.95232875641985E-2</v>
      </c>
      <c r="I35" s="8">
        <f t="shared" si="3"/>
        <v>0.32131251591929216</v>
      </c>
      <c r="J35" s="7">
        <f t="shared" si="4"/>
        <v>28</v>
      </c>
      <c r="K35" s="8">
        <f t="shared" si="5"/>
        <v>1.06363814238855E-2</v>
      </c>
      <c r="L35" s="7">
        <f t="shared" si="6"/>
        <v>3</v>
      </c>
      <c r="M35" s="18">
        <f t="shared" si="7"/>
        <v>-1</v>
      </c>
      <c r="N35" s="18">
        <f t="shared" si="8"/>
        <v>-1.06363814238855E-2</v>
      </c>
    </row>
    <row r="36" spans="1:14" x14ac:dyDescent="0.25">
      <c r="A36" s="7">
        <v>41</v>
      </c>
      <c r="B36" s="7" t="s">
        <v>91</v>
      </c>
      <c r="C36" s="8">
        <v>0.12082854451911017</v>
      </c>
      <c r="D36" s="8">
        <v>0.18237972829136576</v>
      </c>
      <c r="E36" s="8">
        <f t="shared" si="0"/>
        <v>-0.33748917354412766</v>
      </c>
      <c r="F36" s="8">
        <f t="shared" si="1"/>
        <v>0.33748917354412766</v>
      </c>
      <c r="G36" s="7">
        <f t="shared" si="2"/>
        <v>21</v>
      </c>
      <c r="H36" s="8">
        <v>0.151050688695261</v>
      </c>
      <c r="I36" s="8">
        <f t="shared" si="3"/>
        <v>0.19043245025284919</v>
      </c>
      <c r="J36" s="7">
        <f t="shared" si="4"/>
        <v>17</v>
      </c>
      <c r="K36" s="8">
        <f t="shared" si="5"/>
        <v>6.4268890251817284E-2</v>
      </c>
      <c r="L36" s="7">
        <f t="shared" si="6"/>
        <v>25</v>
      </c>
      <c r="M36" s="18">
        <f t="shared" si="7"/>
        <v>-1</v>
      </c>
      <c r="N36" s="18">
        <f t="shared" si="8"/>
        <v>-6.4268890251817284E-2</v>
      </c>
    </row>
    <row r="37" spans="1:14" x14ac:dyDescent="0.25">
      <c r="A37" s="7">
        <v>44</v>
      </c>
      <c r="B37" s="7" t="s">
        <v>92</v>
      </c>
      <c r="C37" s="8">
        <v>7.6338816446324093E-2</v>
      </c>
      <c r="D37" s="8">
        <v>8.9576074345610962E-2</v>
      </c>
      <c r="E37" s="8">
        <f t="shared" si="0"/>
        <v>-0.1477767137708404</v>
      </c>
      <c r="F37" s="8">
        <f t="shared" si="1"/>
        <v>0.1477767137708404</v>
      </c>
      <c r="G37" s="7">
        <f t="shared" si="2"/>
        <v>7</v>
      </c>
      <c r="H37" s="8">
        <v>8.2676959042428402E-2</v>
      </c>
      <c r="I37" s="8">
        <f t="shared" si="3"/>
        <v>0.34791982063415294</v>
      </c>
      <c r="J37" s="7">
        <f t="shared" si="4"/>
        <v>30</v>
      </c>
      <c r="K37" s="8">
        <f t="shared" si="5"/>
        <v>5.1414447749055348E-2</v>
      </c>
      <c r="L37" s="7">
        <f t="shared" si="6"/>
        <v>18</v>
      </c>
      <c r="M37" s="18">
        <f t="shared" si="7"/>
        <v>-1</v>
      </c>
      <c r="N37" s="18">
        <f t="shared" si="8"/>
        <v>-5.1414447749055348E-2</v>
      </c>
    </row>
    <row r="38" spans="1:14" x14ac:dyDescent="0.25">
      <c r="A38" s="7">
        <v>47</v>
      </c>
      <c r="B38" s="7" t="s">
        <v>93</v>
      </c>
      <c r="C38" s="8">
        <v>0.10485322752783935</v>
      </c>
      <c r="D38" s="8">
        <v>0.17004011551108</v>
      </c>
      <c r="E38" s="8">
        <f t="shared" si="0"/>
        <v>-0.38336181898790234</v>
      </c>
      <c r="F38" s="8">
        <f t="shared" si="1"/>
        <v>0.38336181898790234</v>
      </c>
      <c r="G38" s="7">
        <f t="shared" si="2"/>
        <v>27</v>
      </c>
      <c r="H38" s="8">
        <v>0.137022045478813</v>
      </c>
      <c r="I38" s="8">
        <f t="shared" si="3"/>
        <v>0.20992937786107327</v>
      </c>
      <c r="J38" s="7">
        <f t="shared" si="4"/>
        <v>18</v>
      </c>
      <c r="K38" s="8">
        <f t="shared" si="5"/>
        <v>8.047890815581972E-2</v>
      </c>
      <c r="L38" s="7">
        <f t="shared" si="6"/>
        <v>29</v>
      </c>
      <c r="M38" s="18">
        <f t="shared" si="7"/>
        <v>-1</v>
      </c>
      <c r="N38" s="18">
        <f t="shared" si="8"/>
        <v>-8.047890815581972E-2</v>
      </c>
    </row>
    <row r="39" spans="1:14" x14ac:dyDescent="0.25">
      <c r="A39" s="7">
        <v>50</v>
      </c>
      <c r="B39" s="7" t="s">
        <v>94</v>
      </c>
      <c r="C39" s="8">
        <v>0.18844375920578355</v>
      </c>
      <c r="D39" s="8">
        <v>0.31286615077235697</v>
      </c>
      <c r="E39" s="8">
        <f t="shared" si="0"/>
        <v>-0.39768569165893503</v>
      </c>
      <c r="F39" s="8">
        <f t="shared" si="1"/>
        <v>0.39768569165893503</v>
      </c>
      <c r="G39" s="7">
        <f t="shared" si="2"/>
        <v>29</v>
      </c>
      <c r="H39" s="8">
        <v>0.250592414529202</v>
      </c>
      <c r="I39" s="8">
        <f t="shared" si="3"/>
        <v>0.11478780319292892</v>
      </c>
      <c r="J39" s="7">
        <f t="shared" si="4"/>
        <v>10</v>
      </c>
      <c r="K39" s="8">
        <f t="shared" si="5"/>
        <v>4.564946690678965E-2</v>
      </c>
      <c r="L39" s="7">
        <f t="shared" si="6"/>
        <v>16</v>
      </c>
      <c r="M39" s="18">
        <f t="shared" si="7"/>
        <v>-1</v>
      </c>
      <c r="N39" s="18">
        <f t="shared" si="8"/>
        <v>-4.564946690678965E-2</v>
      </c>
    </row>
    <row r="40" spans="1:14" x14ac:dyDescent="0.25">
      <c r="A40" s="7">
        <v>52</v>
      </c>
      <c r="B40" s="7" t="s">
        <v>95</v>
      </c>
      <c r="C40" s="8">
        <v>0.10079931214220299</v>
      </c>
      <c r="D40" s="8">
        <v>0.13799290556301866</v>
      </c>
      <c r="E40" s="8">
        <f t="shared" si="0"/>
        <v>-0.26953264929862708</v>
      </c>
      <c r="F40" s="8">
        <f t="shared" si="1"/>
        <v>0.26953264929862708</v>
      </c>
      <c r="G40" s="7">
        <f t="shared" si="2"/>
        <v>13</v>
      </c>
      <c r="H40" s="8">
        <v>0.118629081486662</v>
      </c>
      <c r="I40" s="8">
        <f t="shared" si="3"/>
        <v>0.24247808716156227</v>
      </c>
      <c r="J40" s="7">
        <f t="shared" si="4"/>
        <v>23</v>
      </c>
      <c r="K40" s="8">
        <f t="shared" si="5"/>
        <v>6.5355761229519291E-2</v>
      </c>
      <c r="L40" s="7">
        <f t="shared" si="6"/>
        <v>27</v>
      </c>
      <c r="M40" s="18">
        <f t="shared" si="7"/>
        <v>-1</v>
      </c>
      <c r="N40" s="18">
        <f t="shared" si="8"/>
        <v>-6.5355761229519291E-2</v>
      </c>
    </row>
    <row r="41" spans="1:14" x14ac:dyDescent="0.25">
      <c r="A41" s="7">
        <v>54</v>
      </c>
      <c r="B41" s="7" t="s">
        <v>96</v>
      </c>
      <c r="C41" s="8">
        <v>0.12510562648183993</v>
      </c>
      <c r="D41" s="8">
        <v>0.17956055057950962</v>
      </c>
      <c r="E41" s="8">
        <f t="shared" si="0"/>
        <v>-0.30326774963611502</v>
      </c>
      <c r="F41" s="8">
        <f t="shared" si="1"/>
        <v>0.30326774963611502</v>
      </c>
      <c r="G41" s="7">
        <f t="shared" si="2"/>
        <v>16</v>
      </c>
      <c r="H41" s="8">
        <v>0.151512087687528</v>
      </c>
      <c r="I41" s="8">
        <f t="shared" si="3"/>
        <v>0.18985252727784005</v>
      </c>
      <c r="J41" s="7">
        <f t="shared" si="4"/>
        <v>16</v>
      </c>
      <c r="K41" s="8">
        <f t="shared" si="5"/>
        <v>5.7576148710279697E-2</v>
      </c>
      <c r="L41" s="7">
        <f t="shared" si="6"/>
        <v>22</v>
      </c>
      <c r="M41" s="18">
        <f t="shared" si="7"/>
        <v>-1</v>
      </c>
      <c r="N41" s="18">
        <f t="shared" si="8"/>
        <v>-5.7576148710279697E-2</v>
      </c>
    </row>
    <row r="42" spans="1:14" x14ac:dyDescent="0.25">
      <c r="A42" s="7">
        <v>63</v>
      </c>
      <c r="B42" s="7" t="s">
        <v>97</v>
      </c>
      <c r="C42" s="8">
        <v>0.19767747904396851</v>
      </c>
      <c r="D42" s="8">
        <v>0.33348076384654135</v>
      </c>
      <c r="E42" s="8">
        <f t="shared" si="0"/>
        <v>-0.40722974013897173</v>
      </c>
      <c r="F42" s="8">
        <f t="shared" si="1"/>
        <v>0.40722974013897173</v>
      </c>
      <c r="G42" s="7">
        <f t="shared" si="2"/>
        <v>31</v>
      </c>
      <c r="H42" s="8">
        <v>0.26191981827489802</v>
      </c>
      <c r="I42" s="8">
        <f t="shared" si="3"/>
        <v>0.10982350610227072</v>
      </c>
      <c r="J42" s="7">
        <f t="shared" si="4"/>
        <v>9</v>
      </c>
      <c r="K42" s="8">
        <f t="shared" si="5"/>
        <v>4.472339785117848E-2</v>
      </c>
      <c r="L42" s="7">
        <f t="shared" si="6"/>
        <v>15</v>
      </c>
      <c r="M42" s="18">
        <f t="shared" si="7"/>
        <v>-1</v>
      </c>
      <c r="N42" s="18">
        <f t="shared" si="8"/>
        <v>-4.472339785117848E-2</v>
      </c>
    </row>
    <row r="43" spans="1:14" x14ac:dyDescent="0.25">
      <c r="A43" s="7">
        <v>66</v>
      </c>
      <c r="B43" s="7" t="s">
        <v>98</v>
      </c>
      <c r="C43" s="8">
        <v>0.24343187237983324</v>
      </c>
      <c r="D43" s="8">
        <v>0.39917845543926128</v>
      </c>
      <c r="E43" s="8">
        <f t="shared" si="0"/>
        <v>-0.39016780825017833</v>
      </c>
      <c r="F43" s="8">
        <f t="shared" si="1"/>
        <v>0.39016780825017833</v>
      </c>
      <c r="G43" s="7">
        <f t="shared" si="2"/>
        <v>28</v>
      </c>
      <c r="H43" s="8">
        <v>0.31615536550495599</v>
      </c>
      <c r="I43" s="8">
        <f t="shared" si="3"/>
        <v>9.098359825295449E-2</v>
      </c>
      <c r="J43" s="7">
        <f t="shared" si="4"/>
        <v>5</v>
      </c>
      <c r="K43" s="8">
        <f t="shared" si="5"/>
        <v>3.5498871117070008E-2</v>
      </c>
      <c r="L43" s="7">
        <f t="shared" si="6"/>
        <v>9</v>
      </c>
      <c r="M43" s="18">
        <f t="shared" si="7"/>
        <v>-1</v>
      </c>
      <c r="N43" s="18">
        <f t="shared" si="8"/>
        <v>-3.5498871117070008E-2</v>
      </c>
    </row>
    <row r="44" spans="1:14" x14ac:dyDescent="0.25">
      <c r="A44" s="7">
        <v>68</v>
      </c>
      <c r="B44" s="7" t="s">
        <v>99</v>
      </c>
      <c r="C44" s="8">
        <v>0.2195354827442022</v>
      </c>
      <c r="D44" s="8">
        <v>0.31998104405240524</v>
      </c>
      <c r="E44" s="8">
        <f t="shared" si="0"/>
        <v>-0.31391097433806875</v>
      </c>
      <c r="F44" s="8">
        <f t="shared" si="1"/>
        <v>0.31391097433806875</v>
      </c>
      <c r="G44" s="7">
        <f t="shared" si="2"/>
        <v>18</v>
      </c>
      <c r="H44" s="8">
        <v>0.26791281575826198</v>
      </c>
      <c r="I44" s="8">
        <f t="shared" si="3"/>
        <v>0.10736684125843965</v>
      </c>
      <c r="J44" s="7">
        <f t="shared" si="4"/>
        <v>7</v>
      </c>
      <c r="K44" s="8">
        <f t="shared" si="5"/>
        <v>3.370362975103755E-2</v>
      </c>
      <c r="L44" s="7">
        <f t="shared" si="6"/>
        <v>8</v>
      </c>
      <c r="M44" s="18">
        <f t="shared" si="7"/>
        <v>-1</v>
      </c>
      <c r="N44" s="18">
        <f t="shared" si="8"/>
        <v>-3.370362975103755E-2</v>
      </c>
    </row>
    <row r="45" spans="1:14" x14ac:dyDescent="0.25">
      <c r="A45" s="7">
        <v>70</v>
      </c>
      <c r="B45" s="7" t="s">
        <v>100</v>
      </c>
      <c r="C45" s="8">
        <v>8.5993813229241226E-2</v>
      </c>
      <c r="D45" s="8">
        <v>0.10442630046672341</v>
      </c>
      <c r="E45" s="8">
        <f t="shared" si="0"/>
        <v>-0.17651192424800971</v>
      </c>
      <c r="F45" s="8">
        <f t="shared" si="1"/>
        <v>0.17651192424800971</v>
      </c>
      <c r="G45" s="7">
        <f t="shared" si="2"/>
        <v>9</v>
      </c>
      <c r="H45" s="8">
        <v>9.5160445923520895E-2</v>
      </c>
      <c r="I45" s="8">
        <f t="shared" si="3"/>
        <v>0.30227845699395828</v>
      </c>
      <c r="J45" s="7">
        <f t="shared" si="4"/>
        <v>27</v>
      </c>
      <c r="K45" s="8">
        <f t="shared" si="5"/>
        <v>5.3355752102722823E-2</v>
      </c>
      <c r="L45" s="7">
        <f t="shared" si="6"/>
        <v>21</v>
      </c>
      <c r="M45" s="18">
        <f t="shared" si="7"/>
        <v>-1</v>
      </c>
      <c r="N45" s="18">
        <f t="shared" si="8"/>
        <v>-5.3355752102722823E-2</v>
      </c>
    </row>
    <row r="46" spans="1:14" x14ac:dyDescent="0.25">
      <c r="A46" s="7">
        <v>73</v>
      </c>
      <c r="B46" s="7" t="s">
        <v>101</v>
      </c>
      <c r="C46" s="8">
        <v>0.13834359641137975</v>
      </c>
      <c r="D46" s="8">
        <v>0.21975985645044449</v>
      </c>
      <c r="E46" s="8">
        <f t="shared" si="0"/>
        <v>-0.37047830916027186</v>
      </c>
      <c r="F46" s="8">
        <f t="shared" si="1"/>
        <v>0.37047830916027186</v>
      </c>
      <c r="G46" s="7">
        <f t="shared" si="2"/>
        <v>25</v>
      </c>
      <c r="H46" s="8">
        <v>0.17806372836454901</v>
      </c>
      <c r="I46" s="8">
        <f t="shared" si="3"/>
        <v>0.1615430218428795</v>
      </c>
      <c r="J46" s="7">
        <f t="shared" si="4"/>
        <v>13</v>
      </c>
      <c r="K46" s="8">
        <f t="shared" si="5"/>
        <v>5.9848185588990861E-2</v>
      </c>
      <c r="L46" s="7">
        <f t="shared" si="6"/>
        <v>23</v>
      </c>
      <c r="M46" s="18">
        <f t="shared" si="7"/>
        <v>-1</v>
      </c>
      <c r="N46" s="18">
        <f t="shared" si="8"/>
        <v>-5.9848185588990861E-2</v>
      </c>
    </row>
    <row r="47" spans="1:14" x14ac:dyDescent="0.25">
      <c r="A47" s="7">
        <v>76</v>
      </c>
      <c r="B47" s="7" t="s">
        <v>102</v>
      </c>
      <c r="C47" s="8">
        <v>0.2254032558791931</v>
      </c>
      <c r="D47" s="8">
        <v>0.33841158097955726</v>
      </c>
      <c r="E47" s="8">
        <f t="shared" si="0"/>
        <v>-0.33393752298090162</v>
      </c>
      <c r="F47" s="8">
        <f t="shared" si="1"/>
        <v>0.33393752298090162</v>
      </c>
      <c r="G47" s="7">
        <f t="shared" si="2"/>
        <v>19</v>
      </c>
      <c r="H47" s="8">
        <v>0.26556367624888799</v>
      </c>
      <c r="I47" s="8">
        <f t="shared" si="3"/>
        <v>0.1083165934698848</v>
      </c>
      <c r="J47" s="7">
        <f t="shared" si="4"/>
        <v>8</v>
      </c>
      <c r="K47" s="8">
        <f t="shared" si="5"/>
        <v>3.6170974921062637E-2</v>
      </c>
      <c r="L47" s="7">
        <f t="shared" si="6"/>
        <v>10</v>
      </c>
      <c r="M47" s="18">
        <f t="shared" si="7"/>
        <v>-1</v>
      </c>
      <c r="N47" s="18">
        <f t="shared" si="8"/>
        <v>-3.6170974921062637E-2</v>
      </c>
    </row>
    <row r="48" spans="1:14" x14ac:dyDescent="0.25">
      <c r="A48" s="7">
        <v>81</v>
      </c>
      <c r="B48" s="7" t="s">
        <v>103</v>
      </c>
      <c r="C48" s="8">
        <v>5.7995750265180925E-2</v>
      </c>
      <c r="D48" s="8">
        <v>6.3128595884279062E-2</v>
      </c>
      <c r="E48" s="8">
        <f t="shared" si="0"/>
        <v>-8.1307774190117421E-2</v>
      </c>
      <c r="F48" s="8">
        <f t="shared" si="1"/>
        <v>8.1307774190117421E-2</v>
      </c>
      <c r="G48" s="7">
        <f t="shared" si="2"/>
        <v>5</v>
      </c>
      <c r="H48" s="8">
        <v>6.05410015789377E-2</v>
      </c>
      <c r="I48" s="8">
        <f t="shared" si="3"/>
        <v>0.47513176211848912</v>
      </c>
      <c r="J48" s="7">
        <f t="shared" si="4"/>
        <v>31</v>
      </c>
      <c r="K48" s="8">
        <f t="shared" si="5"/>
        <v>3.8631906024882701E-2</v>
      </c>
      <c r="L48" s="7">
        <f t="shared" si="6"/>
        <v>11</v>
      </c>
      <c r="M48" s="18">
        <f t="shared" si="7"/>
        <v>-1</v>
      </c>
      <c r="N48" s="18">
        <f t="shared" si="8"/>
        <v>-3.8631906024882701E-2</v>
      </c>
    </row>
    <row r="49" spans="1:25" x14ac:dyDescent="0.25">
      <c r="A49" s="7">
        <v>85</v>
      </c>
      <c r="B49" s="7" t="s">
        <v>104</v>
      </c>
      <c r="C49" s="8">
        <v>0.10048781852344463</v>
      </c>
      <c r="D49" s="8">
        <v>0.1427652696927976</v>
      </c>
      <c r="E49" s="8">
        <f t="shared" si="0"/>
        <v>-0.2961326046616633</v>
      </c>
      <c r="F49" s="8">
        <f t="shared" si="1"/>
        <v>0.2961326046616633</v>
      </c>
      <c r="G49" s="7">
        <f t="shared" si="2"/>
        <v>14</v>
      </c>
      <c r="H49" s="8">
        <v>0.121581605350434</v>
      </c>
      <c r="I49" s="8">
        <f t="shared" si="3"/>
        <v>0.23658967717780857</v>
      </c>
      <c r="J49" s="7">
        <f t="shared" si="4"/>
        <v>22</v>
      </c>
      <c r="K49" s="8">
        <f t="shared" si="5"/>
        <v>7.0061917338726534E-2</v>
      </c>
      <c r="L49" s="7">
        <f t="shared" si="6"/>
        <v>28</v>
      </c>
      <c r="M49" s="18">
        <f t="shared" si="7"/>
        <v>-1</v>
      </c>
      <c r="N49" s="18">
        <f t="shared" si="8"/>
        <v>-7.0061917338726534E-2</v>
      </c>
    </row>
    <row r="50" spans="1:25" x14ac:dyDescent="0.25">
      <c r="A50" s="7">
        <v>86</v>
      </c>
      <c r="B50" s="7" t="s">
        <v>105</v>
      </c>
      <c r="C50" s="8">
        <v>2.2679274290360766E-2</v>
      </c>
      <c r="D50" s="8">
        <v>3.4946763116877916E-2</v>
      </c>
      <c r="E50" s="8">
        <f t="shared" si="0"/>
        <v>-0.35103362178319841</v>
      </c>
      <c r="F50" s="8">
        <f t="shared" si="1"/>
        <v>0.35103362178319841</v>
      </c>
      <c r="G50" s="7">
        <f t="shared" si="2"/>
        <v>23</v>
      </c>
      <c r="H50" s="8">
        <v>2.8764952760618901E-2</v>
      </c>
      <c r="I50" s="8">
        <f t="shared" si="3"/>
        <v>1</v>
      </c>
      <c r="J50" s="7">
        <f t="shared" si="4"/>
        <v>33</v>
      </c>
      <c r="K50" s="8">
        <f t="shared" si="5"/>
        <v>0.35103362178319841</v>
      </c>
      <c r="L50" s="7">
        <f t="shared" si="6"/>
        <v>33</v>
      </c>
      <c r="M50" s="18">
        <f t="shared" si="7"/>
        <v>-1</v>
      </c>
      <c r="N50" s="18">
        <f t="shared" si="8"/>
        <v>-0.35103362178319841</v>
      </c>
    </row>
    <row r="51" spans="1:25" x14ac:dyDescent="0.25">
      <c r="A51" s="7">
        <v>88</v>
      </c>
      <c r="B51" s="7" t="s">
        <v>106</v>
      </c>
      <c r="C51" s="8">
        <v>0.31152077049261478</v>
      </c>
      <c r="D51" s="8">
        <v>0.32805196655624486</v>
      </c>
      <c r="E51" s="8">
        <f t="shared" si="0"/>
        <v>-5.0392004160705987E-2</v>
      </c>
      <c r="F51" s="8">
        <f t="shared" si="1"/>
        <v>5.0392004160705987E-2</v>
      </c>
      <c r="G51" s="7">
        <f t="shared" si="2"/>
        <v>3</v>
      </c>
      <c r="H51" s="8">
        <v>0.31925057566682102</v>
      </c>
      <c r="I51" s="8">
        <f t="shared" si="3"/>
        <v>9.010149065678999E-2</v>
      </c>
      <c r="J51" s="7">
        <f t="shared" si="4"/>
        <v>4</v>
      </c>
      <c r="K51" s="8">
        <f t="shared" si="5"/>
        <v>4.5403946920627731E-3</v>
      </c>
      <c r="L51" s="7">
        <f t="shared" si="6"/>
        <v>1</v>
      </c>
      <c r="M51" s="18">
        <f t="shared" si="7"/>
        <v>-1</v>
      </c>
      <c r="N51" s="18">
        <f t="shared" si="8"/>
        <v>-4.5403946920627731E-3</v>
      </c>
    </row>
    <row r="52" spans="1:25" x14ac:dyDescent="0.25">
      <c r="A52" s="7">
        <v>91</v>
      </c>
      <c r="B52" s="7" t="s">
        <v>107</v>
      </c>
      <c r="C52" s="8">
        <v>0.11464720481513915</v>
      </c>
      <c r="D52" s="8">
        <v>0.14263411590110847</v>
      </c>
      <c r="E52" s="8">
        <f t="shared" si="0"/>
        <v>-0.19621470578170297</v>
      </c>
      <c r="F52" s="8">
        <f t="shared" si="1"/>
        <v>0.19621470578170297</v>
      </c>
      <c r="G52" s="7">
        <f t="shared" si="2"/>
        <v>10</v>
      </c>
      <c r="H52" s="8">
        <v>0.12903201990959801</v>
      </c>
      <c r="I52" s="8">
        <f t="shared" si="3"/>
        <v>0.22292879535461127</v>
      </c>
      <c r="J52" s="7">
        <f t="shared" si="4"/>
        <v>20</v>
      </c>
      <c r="K52" s="8">
        <f t="shared" si="5"/>
        <v>4.3741907990774521E-2</v>
      </c>
      <c r="L52" s="7">
        <f t="shared" si="6"/>
        <v>14</v>
      </c>
      <c r="M52" s="18">
        <f t="shared" si="7"/>
        <v>-1</v>
      </c>
      <c r="N52" s="18">
        <f t="shared" si="8"/>
        <v>-4.3741907990774521E-2</v>
      </c>
    </row>
    <row r="53" spans="1:25" x14ac:dyDescent="0.25">
      <c r="A53" s="7">
        <v>94</v>
      </c>
      <c r="B53" s="7" t="s">
        <v>108</v>
      </c>
      <c r="C53" s="8">
        <v>8.8152909031905036E-2</v>
      </c>
      <c r="D53" s="8">
        <v>8.2912716131025799E-2</v>
      </c>
      <c r="E53" s="8">
        <f t="shared" si="0"/>
        <v>6.3201317546975957E-2</v>
      </c>
      <c r="F53" s="8">
        <f t="shared" si="1"/>
        <v>6.3201317546975957E-2</v>
      </c>
      <c r="G53" s="7">
        <f t="shared" si="2"/>
        <v>4</v>
      </c>
      <c r="H53" s="8">
        <v>8.54075017381737E-2</v>
      </c>
      <c r="I53" s="8">
        <f t="shared" si="3"/>
        <v>0.33679655973079625</v>
      </c>
      <c r="J53" s="7">
        <f t="shared" si="4"/>
        <v>29</v>
      </c>
      <c r="K53" s="8">
        <f t="shared" si="5"/>
        <v>2.1285986320275108E-2</v>
      </c>
      <c r="L53" s="7">
        <f t="shared" si="6"/>
        <v>5</v>
      </c>
      <c r="M53" s="18">
        <f t="shared" si="7"/>
        <v>1</v>
      </c>
      <c r="N53" s="18">
        <f t="shared" si="8"/>
        <v>2.1285986320275108E-2</v>
      </c>
    </row>
    <row r="54" spans="1:25" x14ac:dyDescent="0.25">
      <c r="A54" s="7">
        <v>95</v>
      </c>
      <c r="B54" s="7" t="s">
        <v>109</v>
      </c>
      <c r="C54" s="8">
        <v>0.10596598825379684</v>
      </c>
      <c r="D54" s="8">
        <v>9.311752238107307E-2</v>
      </c>
      <c r="E54" s="8">
        <f t="shared" si="0"/>
        <v>0.13798118274821422</v>
      </c>
      <c r="F54" s="8">
        <f t="shared" si="1"/>
        <v>0.13798118274821422</v>
      </c>
      <c r="G54" s="7">
        <f t="shared" si="2"/>
        <v>6</v>
      </c>
      <c r="H54" s="8">
        <v>9.9119285215574102E-2</v>
      </c>
      <c r="I54" s="8">
        <f>MIN($H$24:$H$56)/H54</f>
        <v>0.29020540955332891</v>
      </c>
      <c r="J54" s="7">
        <f t="shared" si="4"/>
        <v>26</v>
      </c>
      <c r="K54" s="8">
        <f t="shared" si="5"/>
        <v>4.0042885650098232E-2</v>
      </c>
      <c r="L54" s="7">
        <f t="shared" si="6"/>
        <v>12</v>
      </c>
      <c r="M54" s="18">
        <f t="shared" si="7"/>
        <v>1</v>
      </c>
      <c r="N54" s="18">
        <f t="shared" si="8"/>
        <v>4.0042885650098232E-2</v>
      </c>
    </row>
    <row r="55" spans="1:25" x14ac:dyDescent="0.25">
      <c r="A55" s="7">
        <v>97</v>
      </c>
      <c r="B55" s="7" t="s">
        <v>110</v>
      </c>
      <c r="C55" s="8">
        <v>0.11913144294804266</v>
      </c>
      <c r="D55" s="8">
        <v>0.1166088166306946</v>
      </c>
      <c r="E55" s="8">
        <f t="shared" si="0"/>
        <v>2.1633238293956247E-2</v>
      </c>
      <c r="F55" s="8">
        <f t="shared" si="1"/>
        <v>2.1633238293956247E-2</v>
      </c>
      <c r="G55" s="7">
        <f t="shared" si="2"/>
        <v>1</v>
      </c>
      <c r="H55" s="8">
        <v>0.117767050871923</v>
      </c>
      <c r="I55" s="8">
        <f t="shared" si="3"/>
        <v>0.24425297693751447</v>
      </c>
      <c r="J55" s="7">
        <f>RANK(I55,$I$24:$I$56,1)</f>
        <v>24</v>
      </c>
      <c r="K55" s="8">
        <f t="shared" si="5"/>
        <v>5.2839828540974503E-3</v>
      </c>
      <c r="L55" s="7">
        <f t="shared" si="6"/>
        <v>2</v>
      </c>
      <c r="M55" s="18">
        <f t="shared" si="7"/>
        <v>1</v>
      </c>
      <c r="N55" s="18">
        <f t="shared" si="8"/>
        <v>5.2839828540974503E-3</v>
      </c>
    </row>
    <row r="56" spans="1:25" x14ac:dyDescent="0.25">
      <c r="A56" s="7">
        <v>99</v>
      </c>
      <c r="B56" s="7" t="s">
        <v>111</v>
      </c>
      <c r="C56" s="8">
        <v>3.5165050605306836E-2</v>
      </c>
      <c r="D56" s="8">
        <v>4.1988924535380508E-2</v>
      </c>
      <c r="E56" s="8">
        <f t="shared" si="0"/>
        <v>-0.16251604454226429</v>
      </c>
      <c r="F56" s="8">
        <f t="shared" si="1"/>
        <v>0.16251604454226429</v>
      </c>
      <c r="G56" s="7">
        <f t="shared" si="2"/>
        <v>8</v>
      </c>
      <c r="H56" s="8">
        <v>3.8790908335493098E-2</v>
      </c>
      <c r="I56" s="8">
        <f t="shared" si="3"/>
        <v>0.74153852010470711</v>
      </c>
      <c r="J56" s="7">
        <f t="shared" si="4"/>
        <v>32</v>
      </c>
      <c r="K56" s="8">
        <f t="shared" si="5"/>
        <v>0.12051190716314132</v>
      </c>
      <c r="L56" s="7">
        <f t="shared" si="6"/>
        <v>32</v>
      </c>
      <c r="M56" s="18">
        <f t="shared" si="7"/>
        <v>-1</v>
      </c>
      <c r="N56" s="18">
        <f t="shared" si="8"/>
        <v>-0.12051190716314132</v>
      </c>
    </row>
    <row r="57" spans="1:25" customFormat="1" ht="13.35" customHeight="1" x14ac:dyDescent="0.25">
      <c r="A57" s="30" t="s">
        <v>112</v>
      </c>
      <c r="B57" s="30"/>
      <c r="C57" s="30"/>
      <c r="D57" s="30"/>
      <c r="E57" s="30"/>
      <c r="F57" s="30"/>
      <c r="G57" s="30"/>
      <c r="H57" s="30"/>
      <c r="I57" s="30"/>
      <c r="J57" s="30"/>
      <c r="K57" s="30"/>
      <c r="L57" s="30"/>
      <c r="M57" s="18"/>
      <c r="N57" s="18"/>
      <c r="O57" s="18"/>
      <c r="P57" s="18"/>
      <c r="Q57" s="18"/>
      <c r="R57" s="18"/>
      <c r="S57" s="18"/>
      <c r="T57" s="18"/>
      <c r="U57" s="18"/>
      <c r="V57" s="18"/>
      <c r="W57" s="18"/>
      <c r="X57" s="18"/>
      <c r="Y57" s="18"/>
    </row>
    <row r="58" spans="1:25" customFormat="1" ht="13.35" customHeight="1" x14ac:dyDescent="0.25">
      <c r="A58" s="31" t="s">
        <v>113</v>
      </c>
      <c r="B58" s="31"/>
      <c r="C58" s="19">
        <f>AVERAGE(C24:C56)</f>
        <v>0.14820319374807317</v>
      </c>
      <c r="D58" s="19">
        <f>AVERAGE(D24:D56)</f>
        <v>0.21184540075019326</v>
      </c>
      <c r="E58" s="19">
        <f>AVERAGE(E24:E56)</f>
        <v>-0.25870850444685639</v>
      </c>
      <c r="F58" s="19">
        <f>AVERAGE(F24:F56)</f>
        <v>0.27221248860377445</v>
      </c>
      <c r="G58" s="15" t="s">
        <v>114</v>
      </c>
      <c r="H58" s="19">
        <f>AVERAGE(H24:H56)</f>
        <v>0.17846888144173492</v>
      </c>
      <c r="I58" s="19">
        <f>AVERAGE(I24:I56)</f>
        <v>0.23624041048133756</v>
      </c>
      <c r="J58" s="15" t="s">
        <v>114</v>
      </c>
      <c r="K58" s="19">
        <f>AVERAGE(K24:K56)</f>
        <v>5.7350527068688109E-2</v>
      </c>
      <c r="L58" s="15" t="s">
        <v>114</v>
      </c>
      <c r="M58" s="18"/>
      <c r="N58" s="18"/>
      <c r="O58" s="18"/>
      <c r="P58" s="18"/>
      <c r="Q58" s="18"/>
      <c r="R58" s="18"/>
      <c r="S58" s="18"/>
      <c r="T58" s="18"/>
      <c r="U58" s="18"/>
      <c r="V58" s="18"/>
      <c r="W58" s="18"/>
      <c r="X58" s="18"/>
      <c r="Y58" s="18"/>
    </row>
    <row r="59" spans="1:25" customFormat="1" ht="13.35" customHeight="1" x14ac:dyDescent="0.25">
      <c r="A59" s="31" t="s">
        <v>115</v>
      </c>
      <c r="B59" s="31"/>
      <c r="C59" s="19">
        <f>_xlfn.STDEV.S(C24:C56)</f>
        <v>8.1207711731405036E-2</v>
      </c>
      <c r="D59" s="19">
        <f t="shared" ref="D59:K59" si="9">_xlfn.STDEV.S(D24:D56)</f>
        <v>0.12322845021646336</v>
      </c>
      <c r="E59" s="19">
        <f t="shared" si="9"/>
        <v>0.15209814573680291</v>
      </c>
      <c r="F59" s="19">
        <f t="shared" si="9"/>
        <v>0.12546014849996176</v>
      </c>
      <c r="G59" s="15" t="s">
        <v>114</v>
      </c>
      <c r="H59" s="19">
        <f t="shared" si="9"/>
        <v>9.9539502905124255E-2</v>
      </c>
      <c r="I59" s="19">
        <f t="shared" si="9"/>
        <v>0.191421481422513</v>
      </c>
      <c r="J59" s="15" t="s">
        <v>114</v>
      </c>
      <c r="K59" s="19">
        <f t="shared" si="9"/>
        <v>5.8039664034559089E-2</v>
      </c>
      <c r="L59" s="15" t="s">
        <v>114</v>
      </c>
      <c r="M59" s="18"/>
      <c r="N59" s="18"/>
      <c r="O59" s="18"/>
      <c r="P59" s="18"/>
      <c r="Q59" s="18"/>
      <c r="R59" s="18"/>
      <c r="S59" s="18"/>
      <c r="T59" s="18"/>
      <c r="U59" s="18"/>
      <c r="V59" s="18"/>
      <c r="W59" s="18"/>
      <c r="X59" s="18"/>
      <c r="Y59" s="18"/>
    </row>
    <row r="60" spans="1:25" customFormat="1" ht="13.35" customHeight="1" x14ac:dyDescent="0.25">
      <c r="A60" s="31" t="s">
        <v>116</v>
      </c>
      <c r="B60" s="31"/>
      <c r="C60" s="19">
        <f>_xlfn.VAR.S(C24:C56)</f>
        <v>6.5946924446509785E-3</v>
      </c>
      <c r="D60" s="19">
        <f t="shared" ref="D60:K60" si="10">_xlfn.VAR.S(D24:D56)</f>
        <v>1.5185250942751388E-2</v>
      </c>
      <c r="E60" s="19">
        <f t="shared" si="10"/>
        <v>2.3133845936573735E-2</v>
      </c>
      <c r="F60" s="19">
        <f t="shared" si="10"/>
        <v>1.5740248861632458E-2</v>
      </c>
      <c r="G60" s="15" t="s">
        <v>114</v>
      </c>
      <c r="H60" s="19">
        <f t="shared" si="10"/>
        <v>9.9081126385992396E-3</v>
      </c>
      <c r="I60" s="19">
        <f t="shared" si="10"/>
        <v>3.6642183549989486E-2</v>
      </c>
      <c r="J60" s="15" t="s">
        <v>114</v>
      </c>
      <c r="K60" s="19">
        <f t="shared" si="10"/>
        <v>3.3686026012444917E-3</v>
      </c>
      <c r="L60" s="15" t="s">
        <v>114</v>
      </c>
      <c r="M60" s="18"/>
      <c r="N60" s="18"/>
      <c r="O60" s="18"/>
      <c r="P60" s="18"/>
      <c r="Q60" s="18"/>
      <c r="R60" s="18"/>
      <c r="S60" s="18"/>
      <c r="T60" s="18"/>
      <c r="U60" s="18"/>
      <c r="V60" s="18"/>
      <c r="W60" s="18"/>
      <c r="X60" s="18"/>
      <c r="Y60" s="18"/>
    </row>
    <row r="61" spans="1:25" customFormat="1" ht="13.35" customHeight="1" x14ac:dyDescent="0.25">
      <c r="A61" s="31" t="s">
        <v>117</v>
      </c>
      <c r="B61" s="31"/>
      <c r="C61" s="19">
        <f>MAX(C24:C56)</f>
        <v>0.3822638399314443</v>
      </c>
      <c r="D61" s="19">
        <f t="shared" ref="D61:K61" si="11">MAX(D24:D56)</f>
        <v>0.50736033061226993</v>
      </c>
      <c r="E61" s="19">
        <f t="shared" si="11"/>
        <v>0.13798118274821422</v>
      </c>
      <c r="F61" s="19">
        <f t="shared" si="11"/>
        <v>0.44327257351196203</v>
      </c>
      <c r="G61" s="15" t="s">
        <v>114</v>
      </c>
      <c r="H61" s="19">
        <f t="shared" si="11"/>
        <v>0.44109064470242498</v>
      </c>
      <c r="I61" s="19">
        <f t="shared" si="11"/>
        <v>1</v>
      </c>
      <c r="J61" s="15" t="s">
        <v>114</v>
      </c>
      <c r="K61" s="19">
        <f t="shared" si="11"/>
        <v>0.35103362178319841</v>
      </c>
      <c r="L61" s="15" t="s">
        <v>114</v>
      </c>
      <c r="M61" s="18"/>
      <c r="N61" s="18"/>
      <c r="O61" s="18"/>
      <c r="P61" s="18"/>
      <c r="Q61" s="18"/>
      <c r="R61" s="18"/>
      <c r="S61" s="18"/>
      <c r="T61" s="18"/>
      <c r="U61" s="18"/>
      <c r="V61" s="18"/>
      <c r="W61" s="18"/>
      <c r="X61" s="18"/>
      <c r="Y61" s="18"/>
    </row>
    <row r="62" spans="1:25" customFormat="1" ht="13.35" customHeight="1" x14ac:dyDescent="0.25">
      <c r="A62" s="31" t="s">
        <v>118</v>
      </c>
      <c r="B62" s="31"/>
      <c r="C62" s="19">
        <f>MIN(C24:C56)</f>
        <v>2.2679274290360766E-2</v>
      </c>
      <c r="D62" s="19">
        <f>MIN(D24:D56)</f>
        <v>3.4946763116877916E-2</v>
      </c>
      <c r="E62" s="19">
        <f>MIN(E24:E56)</f>
        <v>-0.44327257351196203</v>
      </c>
      <c r="F62" s="19">
        <f>MIN(F24:F56)</f>
        <v>2.1633238293956247E-2</v>
      </c>
      <c r="G62" s="15" t="s">
        <v>114</v>
      </c>
      <c r="H62" s="19">
        <f>MIN(H24:H56)</f>
        <v>2.8764952760618901E-2</v>
      </c>
      <c r="I62" s="19">
        <f>MIN(I24:I56)</f>
        <v>6.5213246089190435E-2</v>
      </c>
      <c r="J62" s="15" t="s">
        <v>114</v>
      </c>
      <c r="K62" s="19">
        <f>MIN(K24:K56)</f>
        <v>4.5403946920627731E-3</v>
      </c>
      <c r="L62" s="15" t="s">
        <v>114</v>
      </c>
      <c r="M62" s="18"/>
      <c r="N62" s="18"/>
      <c r="O62" s="18"/>
      <c r="P62" s="18"/>
      <c r="Q62" s="18"/>
      <c r="R62" s="18"/>
      <c r="S62" s="18"/>
      <c r="T62" s="18"/>
      <c r="U62" s="18"/>
      <c r="V62" s="18"/>
      <c r="W62" s="18"/>
      <c r="X62" s="18"/>
      <c r="Y62" s="18"/>
    </row>
    <row r="63" spans="1:25" ht="18.75" x14ac:dyDescent="0.25">
      <c r="A63" s="22" t="s">
        <v>119</v>
      </c>
      <c r="B63" s="22"/>
      <c r="C63" s="22"/>
      <c r="D63" s="22"/>
      <c r="E63" s="22"/>
      <c r="F63" s="22"/>
      <c r="G63" s="22"/>
      <c r="H63" s="22"/>
      <c r="I63" s="22"/>
      <c r="J63" s="22"/>
      <c r="K63" s="22"/>
      <c r="L63" s="22"/>
    </row>
    <row r="64" spans="1:25" ht="43.7" customHeight="1" x14ac:dyDescent="0.25">
      <c r="A64" s="23"/>
      <c r="B64" s="23"/>
      <c r="C64" s="23"/>
      <c r="D64" s="23"/>
      <c r="E64" s="23"/>
      <c r="F64" s="23"/>
      <c r="G64" s="23"/>
      <c r="H64" s="23"/>
      <c r="I64" s="23"/>
      <c r="J64" s="23"/>
      <c r="K64" s="23"/>
      <c r="L64" s="23"/>
    </row>
  </sheetData>
  <mergeCells count="20">
    <mergeCell ref="B18:L18"/>
    <mergeCell ref="A14:L14"/>
    <mergeCell ref="B15:F15"/>
    <mergeCell ref="H15:L15"/>
    <mergeCell ref="B16:L16"/>
    <mergeCell ref="B17:L17"/>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AB15F9-5950-4CD0-A3AC-609E6B6558FD}">
  <dimension ref="A14:Y64"/>
  <sheetViews>
    <sheetView zoomScale="80" zoomScaleNormal="80" workbookViewId="0"/>
  </sheetViews>
  <sheetFormatPr baseColWidth="10" defaultColWidth="12.140625" defaultRowHeight="15" x14ac:dyDescent="0.25"/>
  <cols>
    <col min="1" max="1" width="17.85546875" style="9" customWidth="1"/>
    <col min="2" max="12" width="15.140625" style="9" customWidth="1"/>
    <col min="13" max="16384" width="12.140625" style="1"/>
  </cols>
  <sheetData>
    <row r="14" spans="1:12" ht="18.75" x14ac:dyDescent="0.25">
      <c r="A14" s="22" t="s">
        <v>55</v>
      </c>
      <c r="B14" s="22"/>
      <c r="C14" s="22"/>
      <c r="D14" s="22"/>
      <c r="E14" s="22"/>
      <c r="F14" s="22"/>
      <c r="G14" s="22"/>
      <c r="H14" s="22"/>
      <c r="I14" s="22"/>
      <c r="J14" s="22"/>
      <c r="K14" s="22"/>
      <c r="L14" s="22"/>
    </row>
    <row r="15" spans="1:12" s="4" customFormat="1" ht="44.1" customHeight="1" x14ac:dyDescent="0.25">
      <c r="A15" s="2" t="s">
        <v>1</v>
      </c>
      <c r="B15" s="32" t="s">
        <v>9</v>
      </c>
      <c r="C15" s="33"/>
      <c r="D15" s="33"/>
      <c r="E15" s="33"/>
      <c r="F15" s="34"/>
      <c r="G15" s="3" t="s">
        <v>3</v>
      </c>
      <c r="H15" s="35" t="s">
        <v>36</v>
      </c>
      <c r="I15" s="35"/>
      <c r="J15" s="35"/>
      <c r="K15" s="35"/>
      <c r="L15" s="35"/>
    </row>
    <row r="16" spans="1:12" s="4" customFormat="1" ht="44.1" customHeight="1" x14ac:dyDescent="0.25">
      <c r="A16" s="2" t="s">
        <v>5</v>
      </c>
      <c r="B16" s="24" t="s">
        <v>38</v>
      </c>
      <c r="C16" s="24"/>
      <c r="D16" s="24"/>
      <c r="E16" s="24"/>
      <c r="F16" s="24"/>
      <c r="G16" s="24"/>
      <c r="H16" s="24"/>
      <c r="I16" s="24"/>
      <c r="J16" s="24"/>
      <c r="K16" s="24"/>
      <c r="L16" s="24"/>
    </row>
    <row r="17" spans="1:14" s="4" customFormat="1" ht="44.1" customHeight="1" x14ac:dyDescent="0.25">
      <c r="A17" s="2" t="s">
        <v>56</v>
      </c>
      <c r="B17" s="24" t="s">
        <v>144</v>
      </c>
      <c r="C17" s="24"/>
      <c r="D17" s="24"/>
      <c r="E17" s="24"/>
      <c r="F17" s="24"/>
      <c r="G17" s="24"/>
      <c r="H17" s="24"/>
      <c r="I17" s="24"/>
      <c r="J17" s="24"/>
      <c r="K17" s="24"/>
      <c r="L17" s="24"/>
    </row>
    <row r="18" spans="1:14" s="4" customFormat="1" ht="44.1" customHeight="1" x14ac:dyDescent="0.25">
      <c r="A18" s="2" t="s">
        <v>58</v>
      </c>
      <c r="B18" s="24" t="s">
        <v>145</v>
      </c>
      <c r="C18" s="24"/>
      <c r="D18" s="24"/>
      <c r="E18" s="24"/>
      <c r="F18" s="24"/>
      <c r="G18" s="24"/>
      <c r="H18" s="24"/>
      <c r="I18" s="24"/>
      <c r="J18" s="24"/>
      <c r="K18" s="24"/>
      <c r="L18" s="24"/>
    </row>
    <row r="19" spans="1:14" s="4" customFormat="1" ht="44.1" customHeight="1" x14ac:dyDescent="0.25">
      <c r="A19" s="2" t="s">
        <v>60</v>
      </c>
      <c r="B19" s="24"/>
      <c r="C19" s="24"/>
      <c r="D19" s="24"/>
      <c r="E19" s="24"/>
      <c r="F19" s="24"/>
      <c r="G19" s="24"/>
      <c r="H19" s="24"/>
      <c r="I19" s="24"/>
      <c r="J19" s="24"/>
      <c r="K19" s="24"/>
      <c r="L19" s="24"/>
    </row>
    <row r="20" spans="1:14" s="4" customFormat="1" ht="44.1" customHeight="1" x14ac:dyDescent="0.25">
      <c r="A20" s="2" t="s">
        <v>61</v>
      </c>
      <c r="B20" s="24" t="s">
        <v>175</v>
      </c>
      <c r="C20" s="24"/>
      <c r="D20" s="24"/>
      <c r="E20" s="24"/>
      <c r="F20" s="24"/>
      <c r="G20" s="24"/>
      <c r="H20" s="24"/>
      <c r="I20" s="24"/>
      <c r="J20" s="24"/>
      <c r="K20" s="24"/>
      <c r="L20" s="24"/>
    </row>
    <row r="21" spans="1:14" s="4" customFormat="1" ht="43.7" customHeight="1" x14ac:dyDescent="0.25">
      <c r="A21" s="16" t="s">
        <v>62</v>
      </c>
      <c r="B21" s="25" t="s">
        <v>134</v>
      </c>
      <c r="C21" s="25"/>
      <c r="D21" s="25"/>
      <c r="E21" s="17" t="s">
        <v>64</v>
      </c>
      <c r="F21" s="26" t="s">
        <v>184</v>
      </c>
      <c r="G21" s="27"/>
      <c r="H21" s="27"/>
      <c r="I21" s="28"/>
      <c r="J21" s="14" t="s">
        <v>65</v>
      </c>
      <c r="K21" s="29" t="s">
        <v>14</v>
      </c>
      <c r="L21" s="29"/>
    </row>
    <row r="22" spans="1:14" ht="18.75" x14ac:dyDescent="0.25">
      <c r="A22" s="22" t="s">
        <v>66</v>
      </c>
      <c r="B22" s="22"/>
      <c r="C22" s="22"/>
      <c r="D22" s="22"/>
      <c r="E22" s="22"/>
      <c r="F22" s="22"/>
      <c r="G22" s="22"/>
      <c r="H22" s="22"/>
      <c r="I22" s="22"/>
      <c r="J22" s="22"/>
      <c r="K22" s="22"/>
      <c r="L22" s="22"/>
    </row>
    <row r="23" spans="1:14" s="6" customFormat="1" ht="32.25" customHeight="1" x14ac:dyDescent="0.25">
      <c r="A23" s="3" t="s">
        <v>67</v>
      </c>
      <c r="B23" s="5" t="s">
        <v>68</v>
      </c>
      <c r="C23" s="2" t="s">
        <v>69</v>
      </c>
      <c r="D23" s="2" t="s">
        <v>70</v>
      </c>
      <c r="E23" s="2" t="s">
        <v>71</v>
      </c>
      <c r="F23" s="2" t="s">
        <v>72</v>
      </c>
      <c r="G23" s="2" t="s">
        <v>73</v>
      </c>
      <c r="H23" s="2" t="s">
        <v>74</v>
      </c>
      <c r="I23" s="2" t="s">
        <v>75</v>
      </c>
      <c r="J23" s="2" t="s">
        <v>76</v>
      </c>
      <c r="K23" s="2" t="s">
        <v>77</v>
      </c>
      <c r="L23" s="2" t="s">
        <v>78</v>
      </c>
    </row>
    <row r="24" spans="1:14" x14ac:dyDescent="0.25">
      <c r="A24" s="7">
        <v>5</v>
      </c>
      <c r="B24" s="7" t="s">
        <v>79</v>
      </c>
      <c r="C24" s="8">
        <v>1883210.2932791</v>
      </c>
      <c r="D24" s="8">
        <v>2922606.4400527799</v>
      </c>
      <c r="E24" s="8">
        <f>(C24-D24)/D24</f>
        <v>-0.35564013427511276</v>
      </c>
      <c r="F24" s="8">
        <f>ABS(E24)</f>
        <v>0.35564013427511276</v>
      </c>
      <c r="G24" s="7">
        <f>RANK(F24,$F$24:$F$56,1)</f>
        <v>33</v>
      </c>
      <c r="H24" s="8">
        <v>2575980.3318465399</v>
      </c>
      <c r="I24" s="8">
        <f>MIN($H$24:$H$56)/H24</f>
        <v>0.52150636956183105</v>
      </c>
      <c r="J24" s="7">
        <f>RANK(I24,$I$24:$I$56,1)</f>
        <v>1</v>
      </c>
      <c r="K24" s="8">
        <f>I24*F24</f>
        <v>0.18546859529629617</v>
      </c>
      <c r="L24" s="7">
        <f>RANK(K24,$K$24:$K$56,1)</f>
        <v>26</v>
      </c>
      <c r="M24" s="18">
        <f>IF(E24&gt;0,1,-1)</f>
        <v>-1</v>
      </c>
      <c r="N24" s="18">
        <f>K24*M24</f>
        <v>-0.18546859529629617</v>
      </c>
    </row>
    <row r="25" spans="1:14" x14ac:dyDescent="0.25">
      <c r="A25" s="7">
        <v>8</v>
      </c>
      <c r="B25" s="7" t="s">
        <v>80</v>
      </c>
      <c r="C25" s="8">
        <v>1397939.1238917201</v>
      </c>
      <c r="D25" s="8">
        <v>1883142.68851817</v>
      </c>
      <c r="E25" s="8">
        <f t="shared" ref="E25:E56" si="0">(C25-D25)/D25</f>
        <v>-0.25765629316610777</v>
      </c>
      <c r="F25" s="8">
        <f t="shared" ref="F25:F56" si="1">ABS(E25)</f>
        <v>0.25765629316610777</v>
      </c>
      <c r="G25" s="7">
        <f t="shared" ref="G25:G56" si="2">RANK(F25,$F$24:$F$56,1)</f>
        <v>27</v>
      </c>
      <c r="H25" s="8">
        <v>1749117.4847377101</v>
      </c>
      <c r="I25" s="8">
        <f t="shared" ref="I25:I56" si="3">MIN($H$24:$H$56)/H25</f>
        <v>0.76803883252325889</v>
      </c>
      <c r="J25" s="7">
        <f t="shared" ref="J25:J56" si="4">RANK(I25,$I$24:$I$56,1)</f>
        <v>16</v>
      </c>
      <c r="K25" s="8">
        <f t="shared" ref="K25:K56" si="5">I25*F25</f>
        <v>0.19789003859556795</v>
      </c>
      <c r="L25" s="7">
        <f t="shared" ref="L25:L56" si="6">RANK(K25,$K$24:$K$56,1)</f>
        <v>31</v>
      </c>
      <c r="M25" s="18">
        <f t="shared" ref="M25:M56" si="7">IF(E25&gt;0,1,-1)</f>
        <v>-1</v>
      </c>
      <c r="N25" s="18">
        <f t="shared" ref="N25:N56" si="8">K25*M25</f>
        <v>-0.19789003859556795</v>
      </c>
    </row>
    <row r="26" spans="1:14" x14ac:dyDescent="0.25">
      <c r="A26" s="7">
        <v>11</v>
      </c>
      <c r="B26" s="7" t="s">
        <v>81</v>
      </c>
      <c r="C26" s="8">
        <v>2172916.7961128098</v>
      </c>
      <c r="D26" s="8">
        <v>2748373.0967296902</v>
      </c>
      <c r="E26" s="8">
        <f t="shared" si="0"/>
        <v>-0.20938070646289625</v>
      </c>
      <c r="F26" s="8">
        <f t="shared" si="1"/>
        <v>0.20938070646289625</v>
      </c>
      <c r="G26" s="7">
        <f t="shared" si="2"/>
        <v>21</v>
      </c>
      <c r="H26" s="8">
        <v>2494784.64532845</v>
      </c>
      <c r="I26" s="8">
        <f t="shared" si="3"/>
        <v>0.53847940480133361</v>
      </c>
      <c r="J26" s="7">
        <f t="shared" si="4"/>
        <v>3</v>
      </c>
      <c r="K26" s="8">
        <f t="shared" si="5"/>
        <v>0.11274719819302312</v>
      </c>
      <c r="L26" s="7">
        <f t="shared" si="6"/>
        <v>7</v>
      </c>
      <c r="M26" s="18">
        <f t="shared" si="7"/>
        <v>-1</v>
      </c>
      <c r="N26" s="18">
        <f t="shared" si="8"/>
        <v>-0.11274719819302312</v>
      </c>
    </row>
    <row r="27" spans="1:14" x14ac:dyDescent="0.25">
      <c r="A27" s="7">
        <v>13</v>
      </c>
      <c r="B27" s="7" t="s">
        <v>82</v>
      </c>
      <c r="C27" s="8">
        <v>1376476.28497303</v>
      </c>
      <c r="D27" s="8">
        <v>1894137.7684126699</v>
      </c>
      <c r="E27" s="8">
        <f t="shared" si="0"/>
        <v>-0.27329663769571094</v>
      </c>
      <c r="F27" s="8">
        <f t="shared" si="1"/>
        <v>0.27329663769571094</v>
      </c>
      <c r="G27" s="7">
        <f t="shared" si="2"/>
        <v>29</v>
      </c>
      <c r="H27" s="8">
        <v>1751520.03187571</v>
      </c>
      <c r="I27" s="8">
        <f t="shared" si="3"/>
        <v>0.76698531930881075</v>
      </c>
      <c r="J27" s="7">
        <f t="shared" si="4"/>
        <v>15</v>
      </c>
      <c r="K27" s="8">
        <f t="shared" si="5"/>
        <v>0.20961450892906922</v>
      </c>
      <c r="L27" s="7">
        <f t="shared" si="6"/>
        <v>33</v>
      </c>
      <c r="M27" s="18">
        <f t="shared" si="7"/>
        <v>-1</v>
      </c>
      <c r="N27" s="18">
        <f t="shared" si="8"/>
        <v>-0.20961450892906922</v>
      </c>
    </row>
    <row r="28" spans="1:14" x14ac:dyDescent="0.25">
      <c r="A28" s="7">
        <v>15</v>
      </c>
      <c r="B28" s="7" t="s">
        <v>83</v>
      </c>
      <c r="C28" s="8">
        <v>1519941.67541284</v>
      </c>
      <c r="D28" s="8">
        <v>2029746.71577448</v>
      </c>
      <c r="E28" s="8">
        <f t="shared" si="0"/>
        <v>-0.25116682608702551</v>
      </c>
      <c r="F28" s="8">
        <f t="shared" si="1"/>
        <v>0.25116682608702551</v>
      </c>
      <c r="G28" s="7">
        <f t="shared" si="2"/>
        <v>26</v>
      </c>
      <c r="H28" s="8">
        <v>1892658.86353556</v>
      </c>
      <c r="I28" s="8">
        <f t="shared" si="3"/>
        <v>0.70978990287476595</v>
      </c>
      <c r="J28" s="7">
        <f t="shared" si="4"/>
        <v>12</v>
      </c>
      <c r="K28" s="8">
        <f t="shared" si="5"/>
        <v>0.17827567709367306</v>
      </c>
      <c r="L28" s="7">
        <f t="shared" si="6"/>
        <v>25</v>
      </c>
      <c r="M28" s="18">
        <f t="shared" si="7"/>
        <v>-1</v>
      </c>
      <c r="N28" s="18">
        <f t="shared" si="8"/>
        <v>-0.17827567709367306</v>
      </c>
    </row>
    <row r="29" spans="1:14" x14ac:dyDescent="0.25">
      <c r="A29" s="7">
        <v>17</v>
      </c>
      <c r="B29" s="7" t="s">
        <v>84</v>
      </c>
      <c r="C29" s="8">
        <v>1643830.5744801301</v>
      </c>
      <c r="D29" s="8">
        <v>2154687.38040719</v>
      </c>
      <c r="E29" s="8">
        <f t="shared" si="0"/>
        <v>-0.23709091656280959</v>
      </c>
      <c r="F29" s="8">
        <f t="shared" si="1"/>
        <v>0.23709091656280959</v>
      </c>
      <c r="G29" s="7">
        <f t="shared" si="2"/>
        <v>24</v>
      </c>
      <c r="H29" s="8">
        <v>1995277.09812422</v>
      </c>
      <c r="I29" s="8">
        <f t="shared" si="3"/>
        <v>0.67328500496843491</v>
      </c>
      <c r="J29" s="7">
        <f t="shared" si="4"/>
        <v>7</v>
      </c>
      <c r="K29" s="8">
        <f t="shared" si="5"/>
        <v>0.15962975893596204</v>
      </c>
      <c r="L29" s="7">
        <f t="shared" si="6"/>
        <v>18</v>
      </c>
      <c r="M29" s="18">
        <f t="shared" si="7"/>
        <v>-1</v>
      </c>
      <c r="N29" s="18">
        <f t="shared" si="8"/>
        <v>-0.15962975893596204</v>
      </c>
    </row>
    <row r="30" spans="1:14" x14ac:dyDescent="0.25">
      <c r="A30" s="7">
        <v>18</v>
      </c>
      <c r="B30" s="7" t="s">
        <v>85</v>
      </c>
      <c r="C30" s="8">
        <v>1457968.47457311</v>
      </c>
      <c r="D30" s="8">
        <v>1775579.2371246</v>
      </c>
      <c r="E30" s="8">
        <f t="shared" si="0"/>
        <v>-0.17887726771677825</v>
      </c>
      <c r="F30" s="8">
        <f t="shared" si="1"/>
        <v>0.17887726771677825</v>
      </c>
      <c r="G30" s="7">
        <f t="shared" si="2"/>
        <v>13</v>
      </c>
      <c r="H30" s="8">
        <v>1671993.1292298101</v>
      </c>
      <c r="I30" s="8">
        <f t="shared" si="3"/>
        <v>0.80346631061982388</v>
      </c>
      <c r="J30" s="7">
        <f t="shared" si="4"/>
        <v>19</v>
      </c>
      <c r="K30" s="8">
        <f t="shared" si="5"/>
        <v>0.14372185834615436</v>
      </c>
      <c r="L30" s="7">
        <f t="shared" si="6"/>
        <v>13</v>
      </c>
      <c r="M30" s="18">
        <f t="shared" si="7"/>
        <v>-1</v>
      </c>
      <c r="N30" s="18">
        <f t="shared" si="8"/>
        <v>-0.14372185834615436</v>
      </c>
    </row>
    <row r="31" spans="1:14" x14ac:dyDescent="0.25">
      <c r="A31" s="7">
        <v>19</v>
      </c>
      <c r="B31" s="7" t="s">
        <v>86</v>
      </c>
      <c r="C31" s="8">
        <v>1461098.0372508699</v>
      </c>
      <c r="D31" s="8">
        <v>1875613.3956510399</v>
      </c>
      <c r="E31" s="8">
        <f t="shared" si="0"/>
        <v>-0.22100255807582805</v>
      </c>
      <c r="F31" s="8">
        <f t="shared" si="1"/>
        <v>0.22100255807582805</v>
      </c>
      <c r="G31" s="7">
        <f t="shared" si="2"/>
        <v>23</v>
      </c>
      <c r="H31" s="8">
        <v>1726815.4747851701</v>
      </c>
      <c r="I31" s="8">
        <f t="shared" si="3"/>
        <v>0.77795813770495581</v>
      </c>
      <c r="J31" s="7">
        <f t="shared" si="4"/>
        <v>17</v>
      </c>
      <c r="K31" s="8">
        <f t="shared" si="5"/>
        <v>0.17193073850870252</v>
      </c>
      <c r="L31" s="7">
        <f t="shared" si="6"/>
        <v>23</v>
      </c>
      <c r="M31" s="18">
        <f t="shared" si="7"/>
        <v>-1</v>
      </c>
      <c r="N31" s="18">
        <f t="shared" si="8"/>
        <v>-0.17193073850870252</v>
      </c>
    </row>
    <row r="32" spans="1:14" x14ac:dyDescent="0.25">
      <c r="A32" s="7">
        <v>20</v>
      </c>
      <c r="B32" s="7" t="s">
        <v>87</v>
      </c>
      <c r="C32" s="8">
        <v>1282289.4214858899</v>
      </c>
      <c r="D32" s="8">
        <v>1595453.72300018</v>
      </c>
      <c r="E32" s="8">
        <f t="shared" si="0"/>
        <v>-0.19628541837327532</v>
      </c>
      <c r="F32" s="8">
        <f t="shared" si="1"/>
        <v>0.19628541837327532</v>
      </c>
      <c r="G32" s="7">
        <f t="shared" si="2"/>
        <v>16</v>
      </c>
      <c r="H32" s="8">
        <v>1546501.7620904399</v>
      </c>
      <c r="I32" s="8">
        <f t="shared" si="3"/>
        <v>0.86866383463286867</v>
      </c>
      <c r="J32" s="7">
        <f t="shared" si="4"/>
        <v>27</v>
      </c>
      <c r="K32" s="8">
        <f t="shared" si="5"/>
        <v>0.17050604420664628</v>
      </c>
      <c r="L32" s="7">
        <f t="shared" si="6"/>
        <v>20</v>
      </c>
      <c r="M32" s="18">
        <f t="shared" si="7"/>
        <v>-1</v>
      </c>
      <c r="N32" s="18">
        <f t="shared" si="8"/>
        <v>-0.17050604420664628</v>
      </c>
    </row>
    <row r="33" spans="1:14" x14ac:dyDescent="0.25">
      <c r="A33" s="7">
        <v>23</v>
      </c>
      <c r="B33" s="7" t="s">
        <v>88</v>
      </c>
      <c r="C33" s="8">
        <v>1273990.29936376</v>
      </c>
      <c r="D33" s="8">
        <v>1542558.86151522</v>
      </c>
      <c r="E33" s="8">
        <f t="shared" si="0"/>
        <v>-0.17410587618527001</v>
      </c>
      <c r="F33" s="8">
        <f t="shared" si="1"/>
        <v>0.17410587618527001</v>
      </c>
      <c r="G33" s="7">
        <f t="shared" si="2"/>
        <v>12</v>
      </c>
      <c r="H33" s="8">
        <v>1485621.2385419901</v>
      </c>
      <c r="I33" s="8">
        <f t="shared" si="3"/>
        <v>0.90426154128113589</v>
      </c>
      <c r="J33" s="7">
        <f t="shared" si="4"/>
        <v>30</v>
      </c>
      <c r="K33" s="8">
        <f t="shared" si="5"/>
        <v>0.15743724794539488</v>
      </c>
      <c r="L33" s="7">
        <f t="shared" si="6"/>
        <v>17</v>
      </c>
      <c r="M33" s="18">
        <f t="shared" si="7"/>
        <v>-1</v>
      </c>
      <c r="N33" s="18">
        <f t="shared" si="8"/>
        <v>-0.15743724794539488</v>
      </c>
    </row>
    <row r="34" spans="1:14" x14ac:dyDescent="0.25">
      <c r="A34" s="7">
        <v>25</v>
      </c>
      <c r="B34" s="7" t="s">
        <v>89</v>
      </c>
      <c r="C34" s="8">
        <v>1423752.46696843</v>
      </c>
      <c r="D34" s="8">
        <v>1658517.0095639499</v>
      </c>
      <c r="E34" s="8">
        <f t="shared" si="0"/>
        <v>-0.14155088023923446</v>
      </c>
      <c r="F34" s="8">
        <f t="shared" si="1"/>
        <v>0.14155088023923446</v>
      </c>
      <c r="G34" s="7">
        <f t="shared" si="2"/>
        <v>6</v>
      </c>
      <c r="H34" s="8">
        <v>1617974.7584098801</v>
      </c>
      <c r="I34" s="8">
        <f t="shared" si="3"/>
        <v>0.83029116736297692</v>
      </c>
      <c r="J34" s="7">
        <f t="shared" si="4"/>
        <v>25</v>
      </c>
      <c r="K34" s="8">
        <f t="shared" si="5"/>
        <v>0.11752844559509092</v>
      </c>
      <c r="L34" s="7">
        <f t="shared" si="6"/>
        <v>8</v>
      </c>
      <c r="M34" s="18">
        <f t="shared" si="7"/>
        <v>-1</v>
      </c>
      <c r="N34" s="18">
        <f t="shared" si="8"/>
        <v>-0.11752844559509092</v>
      </c>
    </row>
    <row r="35" spans="1:14" x14ac:dyDescent="0.25">
      <c r="A35" s="7">
        <v>27</v>
      </c>
      <c r="B35" s="7" t="s">
        <v>90</v>
      </c>
      <c r="C35" s="8">
        <v>1355321.55056463</v>
      </c>
      <c r="D35" s="8">
        <v>1595265.58782773</v>
      </c>
      <c r="E35" s="8">
        <f t="shared" si="0"/>
        <v>-0.15041008788375568</v>
      </c>
      <c r="F35" s="8">
        <f t="shared" si="1"/>
        <v>0.15041008788375568</v>
      </c>
      <c r="G35" s="7">
        <f t="shared" si="2"/>
        <v>7</v>
      </c>
      <c r="H35" s="8">
        <v>1520202.5902761701</v>
      </c>
      <c r="I35" s="8">
        <f t="shared" si="3"/>
        <v>0.88369152869284406</v>
      </c>
      <c r="J35" s="7">
        <f t="shared" si="4"/>
        <v>28</v>
      </c>
      <c r="K35" s="8">
        <f t="shared" si="5"/>
        <v>0.13291612049282109</v>
      </c>
      <c r="L35" s="7">
        <f t="shared" si="6"/>
        <v>10</v>
      </c>
      <c r="M35" s="18">
        <f t="shared" si="7"/>
        <v>-1</v>
      </c>
      <c r="N35" s="18">
        <f t="shared" si="8"/>
        <v>-0.13291612049282109</v>
      </c>
    </row>
    <row r="36" spans="1:14" x14ac:dyDescent="0.25">
      <c r="A36" s="7">
        <v>41</v>
      </c>
      <c r="B36" s="7" t="s">
        <v>91</v>
      </c>
      <c r="C36" s="8">
        <v>1523115.7844120001</v>
      </c>
      <c r="D36" s="8">
        <v>1855574.39200436</v>
      </c>
      <c r="E36" s="8">
        <f t="shared" si="0"/>
        <v>-0.17916749068370347</v>
      </c>
      <c r="F36" s="8">
        <f t="shared" si="1"/>
        <v>0.17916749068370347</v>
      </c>
      <c r="G36" s="7">
        <f t="shared" si="2"/>
        <v>14</v>
      </c>
      <c r="H36" s="8">
        <v>1754683.0068664399</v>
      </c>
      <c r="I36" s="8">
        <f t="shared" si="3"/>
        <v>0.76560275882709561</v>
      </c>
      <c r="J36" s="7">
        <f t="shared" si="4"/>
        <v>14</v>
      </c>
      <c r="K36" s="8">
        <f t="shared" si="5"/>
        <v>0.13717112515957133</v>
      </c>
      <c r="L36" s="7">
        <f t="shared" si="6"/>
        <v>12</v>
      </c>
      <c r="M36" s="18">
        <f t="shared" si="7"/>
        <v>-1</v>
      </c>
      <c r="N36" s="18">
        <f t="shared" si="8"/>
        <v>-0.13717112515957133</v>
      </c>
    </row>
    <row r="37" spans="1:14" x14ac:dyDescent="0.25">
      <c r="A37" s="7">
        <v>44</v>
      </c>
      <c r="B37" s="7" t="s">
        <v>92</v>
      </c>
      <c r="C37" s="8">
        <v>1191799.95381987</v>
      </c>
      <c r="D37" s="8">
        <v>1496319.22335109</v>
      </c>
      <c r="E37" s="8">
        <f t="shared" si="0"/>
        <v>-0.20351223507590321</v>
      </c>
      <c r="F37" s="8">
        <f t="shared" si="1"/>
        <v>0.20351223507590321</v>
      </c>
      <c r="G37" s="7">
        <f t="shared" si="2"/>
        <v>17</v>
      </c>
      <c r="H37" s="8">
        <v>1385689.9275769501</v>
      </c>
      <c r="I37" s="8">
        <f t="shared" si="3"/>
        <v>0.96947385139260811</v>
      </c>
      <c r="J37" s="7">
        <f t="shared" si="4"/>
        <v>32</v>
      </c>
      <c r="K37" s="8">
        <f t="shared" si="5"/>
        <v>0.19729979034455372</v>
      </c>
      <c r="L37" s="7">
        <f t="shared" si="6"/>
        <v>30</v>
      </c>
      <c r="M37" s="18">
        <f t="shared" si="7"/>
        <v>-1</v>
      </c>
      <c r="N37" s="18">
        <f t="shared" si="8"/>
        <v>-0.19729979034455372</v>
      </c>
    </row>
    <row r="38" spans="1:14" x14ac:dyDescent="0.25">
      <c r="A38" s="7">
        <v>47</v>
      </c>
      <c r="B38" s="7" t="s">
        <v>93</v>
      </c>
      <c r="C38" s="8">
        <v>1356585.62670964</v>
      </c>
      <c r="D38" s="8">
        <v>1715730.47072589</v>
      </c>
      <c r="E38" s="8">
        <f t="shared" si="0"/>
        <v>-0.2093247454329486</v>
      </c>
      <c r="F38" s="8">
        <f t="shared" si="1"/>
        <v>0.2093247454329486</v>
      </c>
      <c r="G38" s="7">
        <f t="shared" si="2"/>
        <v>20</v>
      </c>
      <c r="H38" s="8">
        <v>1640303.5846789</v>
      </c>
      <c r="I38" s="8">
        <f t="shared" si="3"/>
        <v>0.81898873078848222</v>
      </c>
      <c r="J38" s="7">
        <f t="shared" si="4"/>
        <v>22</v>
      </c>
      <c r="K38" s="8">
        <f t="shared" si="5"/>
        <v>0.17143460758475271</v>
      </c>
      <c r="L38" s="7">
        <f t="shared" si="6"/>
        <v>22</v>
      </c>
      <c r="M38" s="18">
        <f t="shared" si="7"/>
        <v>-1</v>
      </c>
      <c r="N38" s="18">
        <f t="shared" si="8"/>
        <v>-0.17143460758475271</v>
      </c>
    </row>
    <row r="39" spans="1:14" x14ac:dyDescent="0.25">
      <c r="A39" s="7">
        <v>50</v>
      </c>
      <c r="B39" s="7" t="s">
        <v>94</v>
      </c>
      <c r="C39" s="8">
        <v>1618952.1692620399</v>
      </c>
      <c r="D39" s="8">
        <v>2236543.5715238899</v>
      </c>
      <c r="E39" s="8">
        <f t="shared" si="0"/>
        <v>-0.27613653949117939</v>
      </c>
      <c r="F39" s="8">
        <f t="shared" si="1"/>
        <v>0.27613653949117939</v>
      </c>
      <c r="G39" s="7">
        <f t="shared" si="2"/>
        <v>30</v>
      </c>
      <c r="H39" s="8">
        <v>1981963.14019936</v>
      </c>
      <c r="I39" s="8">
        <f t="shared" si="3"/>
        <v>0.67780783793428279</v>
      </c>
      <c r="J39" s="7">
        <f t="shared" si="4"/>
        <v>8</v>
      </c>
      <c r="K39" s="8">
        <f t="shared" si="5"/>
        <v>0.18716751080717101</v>
      </c>
      <c r="L39" s="7">
        <f t="shared" si="6"/>
        <v>28</v>
      </c>
      <c r="M39" s="18">
        <f t="shared" si="7"/>
        <v>-1</v>
      </c>
      <c r="N39" s="18">
        <f t="shared" si="8"/>
        <v>-0.18716751080717101</v>
      </c>
    </row>
    <row r="40" spans="1:14" x14ac:dyDescent="0.25">
      <c r="A40" s="7">
        <v>52</v>
      </c>
      <c r="B40" s="7" t="s">
        <v>95</v>
      </c>
      <c r="C40" s="8">
        <v>1401286.5661967499</v>
      </c>
      <c r="D40" s="8">
        <v>1772104.0952665301</v>
      </c>
      <c r="E40" s="8">
        <f t="shared" si="0"/>
        <v>-0.20925267881287077</v>
      </c>
      <c r="F40" s="8">
        <f t="shared" si="1"/>
        <v>0.20925267881287077</v>
      </c>
      <c r="G40" s="7">
        <f t="shared" si="2"/>
        <v>19</v>
      </c>
      <c r="H40" s="8">
        <v>1651361.86572105</v>
      </c>
      <c r="I40" s="8">
        <f t="shared" si="3"/>
        <v>0.81350440434047</v>
      </c>
      <c r="J40" s="7">
        <f t="shared" si="4"/>
        <v>21</v>
      </c>
      <c r="K40" s="8">
        <f t="shared" si="5"/>
        <v>0.17022797583431212</v>
      </c>
      <c r="L40" s="7">
        <f t="shared" si="6"/>
        <v>19</v>
      </c>
      <c r="M40" s="18">
        <f t="shared" si="7"/>
        <v>-1</v>
      </c>
      <c r="N40" s="18">
        <f t="shared" si="8"/>
        <v>-0.17022797583431212</v>
      </c>
    </row>
    <row r="41" spans="1:14" x14ac:dyDescent="0.25">
      <c r="A41" s="7">
        <v>54</v>
      </c>
      <c r="B41" s="7" t="s">
        <v>96</v>
      </c>
      <c r="C41" s="8">
        <v>1380980.6346686899</v>
      </c>
      <c r="D41" s="8">
        <v>1703674.5214941001</v>
      </c>
      <c r="E41" s="8">
        <f t="shared" si="0"/>
        <v>-0.18941052575136941</v>
      </c>
      <c r="F41" s="8">
        <f t="shared" si="1"/>
        <v>0.18941052575136941</v>
      </c>
      <c r="G41" s="7">
        <f t="shared" si="2"/>
        <v>15</v>
      </c>
      <c r="H41" s="8">
        <v>1626051.12279782</v>
      </c>
      <c r="I41" s="8">
        <f t="shared" si="3"/>
        <v>0.82616722936269227</v>
      </c>
      <c r="J41" s="7">
        <f t="shared" si="4"/>
        <v>23</v>
      </c>
      <c r="K41" s="8">
        <f t="shared" si="5"/>
        <v>0.15648476927213975</v>
      </c>
      <c r="L41" s="7">
        <f t="shared" si="6"/>
        <v>16</v>
      </c>
      <c r="M41" s="18">
        <f t="shared" si="7"/>
        <v>-1</v>
      </c>
      <c r="N41" s="18">
        <f t="shared" si="8"/>
        <v>-0.15648476927213975</v>
      </c>
    </row>
    <row r="42" spans="1:14" x14ac:dyDescent="0.25">
      <c r="A42" s="7">
        <v>63</v>
      </c>
      <c r="B42" s="7" t="s">
        <v>97</v>
      </c>
      <c r="C42" s="8">
        <v>1507993.10882101</v>
      </c>
      <c r="D42" s="8">
        <v>2064662.88400212</v>
      </c>
      <c r="E42" s="8">
        <f t="shared" si="0"/>
        <v>-0.2696177567264964</v>
      </c>
      <c r="F42" s="8">
        <f t="shared" si="1"/>
        <v>0.2696177567264964</v>
      </c>
      <c r="G42" s="7">
        <f t="shared" si="2"/>
        <v>28</v>
      </c>
      <c r="H42" s="8">
        <v>1925216.8799924101</v>
      </c>
      <c r="I42" s="8">
        <f t="shared" si="3"/>
        <v>0.69778639741059512</v>
      </c>
      <c r="J42" s="7">
        <f t="shared" si="4"/>
        <v>10</v>
      </c>
      <c r="K42" s="8">
        <f t="shared" si="5"/>
        <v>0.18813560314410818</v>
      </c>
      <c r="L42" s="7">
        <f t="shared" si="6"/>
        <v>29</v>
      </c>
      <c r="M42" s="18">
        <f t="shared" si="7"/>
        <v>-1</v>
      </c>
      <c r="N42" s="18">
        <f t="shared" si="8"/>
        <v>-0.18813560314410818</v>
      </c>
    </row>
    <row r="43" spans="1:14" x14ac:dyDescent="0.25">
      <c r="A43" s="7">
        <v>66</v>
      </c>
      <c r="B43" s="7" t="s">
        <v>98</v>
      </c>
      <c r="C43" s="8">
        <v>1639165.7495017101</v>
      </c>
      <c r="D43" s="8">
        <v>1864364.85626212</v>
      </c>
      <c r="E43" s="8">
        <f t="shared" si="0"/>
        <v>-0.12079132794420583</v>
      </c>
      <c r="F43" s="8">
        <f t="shared" si="1"/>
        <v>0.12079132794420583</v>
      </c>
      <c r="G43" s="7">
        <f t="shared" si="2"/>
        <v>5</v>
      </c>
      <c r="H43" s="8">
        <v>1786279.2578487101</v>
      </c>
      <c r="I43" s="8">
        <f t="shared" si="3"/>
        <v>0.75206054429690361</v>
      </c>
      <c r="J43" s="7">
        <f t="shared" si="4"/>
        <v>13</v>
      </c>
      <c r="K43" s="8">
        <f t="shared" si="5"/>
        <v>9.084239184006522E-2</v>
      </c>
      <c r="L43" s="7">
        <f t="shared" si="6"/>
        <v>5</v>
      </c>
      <c r="M43" s="18">
        <f t="shared" si="7"/>
        <v>-1</v>
      </c>
      <c r="N43" s="18">
        <f t="shared" si="8"/>
        <v>-9.084239184006522E-2</v>
      </c>
    </row>
    <row r="44" spans="1:14" x14ac:dyDescent="0.25">
      <c r="A44" s="7">
        <v>68</v>
      </c>
      <c r="B44" s="7" t="s">
        <v>99</v>
      </c>
      <c r="C44" s="8">
        <v>1666456.5133153601</v>
      </c>
      <c r="D44" s="8">
        <v>2127762.4701744099</v>
      </c>
      <c r="E44" s="8">
        <f t="shared" si="0"/>
        <v>-0.21680331490254981</v>
      </c>
      <c r="F44" s="8">
        <f t="shared" si="1"/>
        <v>0.21680331490254981</v>
      </c>
      <c r="G44" s="7">
        <f t="shared" si="2"/>
        <v>22</v>
      </c>
      <c r="H44" s="8">
        <v>1963491.10785974</v>
      </c>
      <c r="I44" s="8">
        <f t="shared" si="3"/>
        <v>0.68418448423140688</v>
      </c>
      <c r="J44" s="7">
        <f t="shared" si="4"/>
        <v>9</v>
      </c>
      <c r="K44" s="8">
        <f t="shared" si="5"/>
        <v>0.14833346418626034</v>
      </c>
      <c r="L44" s="7">
        <f t="shared" si="6"/>
        <v>15</v>
      </c>
      <c r="M44" s="18">
        <f t="shared" si="7"/>
        <v>-1</v>
      </c>
      <c r="N44" s="18">
        <f t="shared" si="8"/>
        <v>-0.14833346418626034</v>
      </c>
    </row>
    <row r="45" spans="1:14" x14ac:dyDescent="0.25">
      <c r="A45" s="7">
        <v>70</v>
      </c>
      <c r="B45" s="7" t="s">
        <v>100</v>
      </c>
      <c r="C45" s="8">
        <v>1257664.0429436499</v>
      </c>
      <c r="D45" s="8">
        <v>1503992.3937416801</v>
      </c>
      <c r="E45" s="8">
        <f t="shared" si="0"/>
        <v>-0.16378297644525094</v>
      </c>
      <c r="F45" s="8">
        <f t="shared" si="1"/>
        <v>0.16378297644525094</v>
      </c>
      <c r="G45" s="7">
        <f t="shared" si="2"/>
        <v>9</v>
      </c>
      <c r="H45" s="8">
        <v>1492832.90314375</v>
      </c>
      <c r="I45" s="8">
        <f t="shared" si="3"/>
        <v>0.89989318167822452</v>
      </c>
      <c r="J45" s="7">
        <f t="shared" si="4"/>
        <v>29</v>
      </c>
      <c r="K45" s="8">
        <f t="shared" si="5"/>
        <v>0.14738718377804658</v>
      </c>
      <c r="L45" s="7">
        <f t="shared" si="6"/>
        <v>14</v>
      </c>
      <c r="M45" s="18">
        <f t="shared" si="7"/>
        <v>-1</v>
      </c>
      <c r="N45" s="18">
        <f t="shared" si="8"/>
        <v>-0.14738718377804658</v>
      </c>
    </row>
    <row r="46" spans="1:14" x14ac:dyDescent="0.25">
      <c r="A46" s="7">
        <v>73</v>
      </c>
      <c r="B46" s="7" t="s">
        <v>101</v>
      </c>
      <c r="C46" s="8">
        <v>1535032.1842745</v>
      </c>
      <c r="D46" s="8">
        <v>2030889.05933334</v>
      </c>
      <c r="E46" s="8">
        <f t="shared" si="0"/>
        <v>-0.24415753917233179</v>
      </c>
      <c r="F46" s="8">
        <f t="shared" si="1"/>
        <v>0.24415753917233179</v>
      </c>
      <c r="G46" s="7">
        <f t="shared" si="2"/>
        <v>25</v>
      </c>
      <c r="H46" s="8">
        <v>1921838.03713588</v>
      </c>
      <c r="I46" s="8">
        <f t="shared" si="3"/>
        <v>0.69901319724425248</v>
      </c>
      <c r="J46" s="7">
        <f t="shared" si="4"/>
        <v>11</v>
      </c>
      <c r="K46" s="8">
        <f t="shared" si="5"/>
        <v>0.17066934208814047</v>
      </c>
      <c r="L46" s="7">
        <f t="shared" si="6"/>
        <v>21</v>
      </c>
      <c r="M46" s="18">
        <f t="shared" si="7"/>
        <v>-1</v>
      </c>
      <c r="N46" s="18">
        <f t="shared" si="8"/>
        <v>-0.17066934208814047</v>
      </c>
    </row>
    <row r="47" spans="1:14" x14ac:dyDescent="0.25">
      <c r="A47" s="7">
        <v>76</v>
      </c>
      <c r="B47" s="7" t="s">
        <v>102</v>
      </c>
      <c r="C47" s="8">
        <v>1625050.70827734</v>
      </c>
      <c r="D47" s="8">
        <v>2257078.9544989201</v>
      </c>
      <c r="E47" s="8">
        <f t="shared" si="0"/>
        <v>-0.28002044189096287</v>
      </c>
      <c r="F47" s="8">
        <f t="shared" si="1"/>
        <v>0.28002044189096287</v>
      </c>
      <c r="G47" s="7">
        <f t="shared" si="2"/>
        <v>31</v>
      </c>
      <c r="H47" s="8">
        <v>2017970.65118271</v>
      </c>
      <c r="I47" s="8">
        <f t="shared" si="3"/>
        <v>0.66571342360039976</v>
      </c>
      <c r="J47" s="7">
        <f t="shared" si="4"/>
        <v>6</v>
      </c>
      <c r="K47" s="8">
        <f t="shared" si="5"/>
        <v>0.18641336704932968</v>
      </c>
      <c r="L47" s="7">
        <f t="shared" si="6"/>
        <v>27</v>
      </c>
      <c r="M47" s="18">
        <f t="shared" si="7"/>
        <v>-1</v>
      </c>
      <c r="N47" s="18">
        <f t="shared" si="8"/>
        <v>-0.18641336704932968</v>
      </c>
    </row>
    <row r="48" spans="1:14" x14ac:dyDescent="0.25">
      <c r="A48" s="7">
        <v>81</v>
      </c>
      <c r="B48" s="7" t="s">
        <v>103</v>
      </c>
      <c r="C48" s="8">
        <v>1153133.1328966401</v>
      </c>
      <c r="D48" s="8">
        <v>1395257.3523170401</v>
      </c>
      <c r="E48" s="8">
        <f t="shared" si="0"/>
        <v>-0.17353373484706269</v>
      </c>
      <c r="F48" s="8">
        <f t="shared" si="1"/>
        <v>0.17353373484706269</v>
      </c>
      <c r="G48" s="7">
        <f t="shared" si="2"/>
        <v>11</v>
      </c>
      <c r="H48" s="8">
        <v>1343390.1509239699</v>
      </c>
      <c r="I48" s="8">
        <f t="shared" si="3"/>
        <v>1</v>
      </c>
      <c r="J48" s="7">
        <f t="shared" si="4"/>
        <v>33</v>
      </c>
      <c r="K48" s="8">
        <f t="shared" si="5"/>
        <v>0.17353373484706269</v>
      </c>
      <c r="L48" s="7">
        <f t="shared" si="6"/>
        <v>24</v>
      </c>
      <c r="M48" s="18">
        <f t="shared" si="7"/>
        <v>-1</v>
      </c>
      <c r="N48" s="18">
        <f t="shared" si="8"/>
        <v>-0.17353373484706269</v>
      </c>
    </row>
    <row r="49" spans="1:25" x14ac:dyDescent="0.25">
      <c r="A49" s="7">
        <v>85</v>
      </c>
      <c r="B49" s="7" t="s">
        <v>104</v>
      </c>
      <c r="C49" s="8">
        <v>1668553.84703369</v>
      </c>
      <c r="D49" s="8">
        <v>2552011.7817753102</v>
      </c>
      <c r="E49" s="8">
        <f t="shared" si="0"/>
        <v>-0.34618097810153586</v>
      </c>
      <c r="F49" s="8">
        <f t="shared" si="1"/>
        <v>0.34618097810153586</v>
      </c>
      <c r="G49" s="7">
        <f t="shared" si="2"/>
        <v>32</v>
      </c>
      <c r="H49" s="8">
        <v>2275969.0458509298</v>
      </c>
      <c r="I49" s="8">
        <f t="shared" si="3"/>
        <v>0.59024974587108625</v>
      </c>
      <c r="J49" s="7">
        <f t="shared" si="4"/>
        <v>4</v>
      </c>
      <c r="K49" s="8">
        <f t="shared" si="5"/>
        <v>0.20433323434983561</v>
      </c>
      <c r="L49" s="7">
        <f t="shared" si="6"/>
        <v>32</v>
      </c>
      <c r="M49" s="18">
        <f t="shared" si="7"/>
        <v>-1</v>
      </c>
      <c r="N49" s="18">
        <f t="shared" si="8"/>
        <v>-0.20433323434983561</v>
      </c>
    </row>
    <row r="50" spans="1:25" x14ac:dyDescent="0.25">
      <c r="A50" s="7">
        <v>86</v>
      </c>
      <c r="B50" s="7" t="s">
        <v>105</v>
      </c>
      <c r="C50" s="8">
        <v>1405118.5682326599</v>
      </c>
      <c r="D50" s="8">
        <v>1395958.8336860701</v>
      </c>
      <c r="E50" s="8">
        <f t="shared" si="0"/>
        <v>6.5616079253593401E-3</v>
      </c>
      <c r="F50" s="8">
        <f t="shared" si="1"/>
        <v>6.5616079253593401E-3</v>
      </c>
      <c r="G50" s="7">
        <f t="shared" si="2"/>
        <v>1</v>
      </c>
      <c r="H50" s="8">
        <v>1437486.81574005</v>
      </c>
      <c r="I50" s="8">
        <f t="shared" si="3"/>
        <v>0.93454085019372013</v>
      </c>
      <c r="J50" s="7">
        <f t="shared" si="4"/>
        <v>31</v>
      </c>
      <c r="K50" s="8">
        <f t="shared" si="5"/>
        <v>6.1320906492031702E-3</v>
      </c>
      <c r="L50" s="7">
        <f t="shared" si="6"/>
        <v>1</v>
      </c>
      <c r="M50" s="18">
        <f t="shared" si="7"/>
        <v>1</v>
      </c>
      <c r="N50" s="18">
        <f t="shared" si="8"/>
        <v>6.1320906492031702E-3</v>
      </c>
    </row>
    <row r="51" spans="1:25" x14ac:dyDescent="0.25">
      <c r="A51" s="7">
        <v>88</v>
      </c>
      <c r="B51" s="7" t="s">
        <v>106</v>
      </c>
      <c r="C51" s="8">
        <v>2046424.4660988599</v>
      </c>
      <c r="D51" s="8">
        <v>2576542.1283007101</v>
      </c>
      <c r="E51" s="8">
        <f t="shared" si="0"/>
        <v>-0.20574771760144875</v>
      </c>
      <c r="F51" s="8">
        <f t="shared" si="1"/>
        <v>0.20574771760144875</v>
      </c>
      <c r="G51" s="7">
        <f t="shared" si="2"/>
        <v>18</v>
      </c>
      <c r="H51" s="8">
        <v>2528595.3188689202</v>
      </c>
      <c r="I51" s="8">
        <f t="shared" si="3"/>
        <v>0.53127922087781487</v>
      </c>
      <c r="J51" s="7">
        <f t="shared" si="4"/>
        <v>2</v>
      </c>
      <c r="K51" s="8">
        <f t="shared" si="5"/>
        <v>0.10930948710468637</v>
      </c>
      <c r="L51" s="7">
        <f t="shared" si="6"/>
        <v>6</v>
      </c>
      <c r="M51" s="18">
        <f t="shared" si="7"/>
        <v>-1</v>
      </c>
      <c r="N51" s="18">
        <f t="shared" si="8"/>
        <v>-0.10930948710468637</v>
      </c>
    </row>
    <row r="52" spans="1:25" x14ac:dyDescent="0.25">
      <c r="A52" s="7">
        <v>91</v>
      </c>
      <c r="B52" s="7" t="s">
        <v>107</v>
      </c>
      <c r="C52" s="8">
        <v>1517183.55958171</v>
      </c>
      <c r="D52" s="8">
        <v>1459462.5952433399</v>
      </c>
      <c r="E52" s="8">
        <f t="shared" si="0"/>
        <v>3.9549464663564175E-2</v>
      </c>
      <c r="F52" s="8">
        <f t="shared" si="1"/>
        <v>3.9549464663564175E-2</v>
      </c>
      <c r="G52" s="7">
        <f t="shared" si="2"/>
        <v>2</v>
      </c>
      <c r="H52" s="8">
        <v>1578085.7070830001</v>
      </c>
      <c r="I52" s="8">
        <f t="shared" si="3"/>
        <v>0.851278320875961</v>
      </c>
      <c r="J52" s="7">
        <f t="shared" si="4"/>
        <v>26</v>
      </c>
      <c r="K52" s="8">
        <f t="shared" si="5"/>
        <v>3.3667601870342068E-2</v>
      </c>
      <c r="L52" s="7">
        <f t="shared" si="6"/>
        <v>2</v>
      </c>
      <c r="M52" s="18">
        <f t="shared" si="7"/>
        <v>1</v>
      </c>
      <c r="N52" s="18">
        <f t="shared" si="8"/>
        <v>3.3667601870342068E-2</v>
      </c>
    </row>
    <row r="53" spans="1:25" x14ac:dyDescent="0.25">
      <c r="A53" s="7">
        <v>94</v>
      </c>
      <c r="B53" s="7" t="s">
        <v>108</v>
      </c>
      <c r="C53" s="8">
        <v>1469774.01185826</v>
      </c>
      <c r="D53" s="8">
        <v>1610902.7925439</v>
      </c>
      <c r="E53" s="8">
        <f t="shared" si="0"/>
        <v>-8.7608502101341995E-2</v>
      </c>
      <c r="F53" s="8">
        <f t="shared" si="1"/>
        <v>8.7608502101341995E-2</v>
      </c>
      <c r="G53" s="7">
        <f t="shared" si="2"/>
        <v>4</v>
      </c>
      <c r="H53" s="8">
        <v>1653645.7915029</v>
      </c>
      <c r="I53" s="8">
        <f t="shared" si="3"/>
        <v>0.81238083622674895</v>
      </c>
      <c r="J53" s="7">
        <f t="shared" si="4"/>
        <v>20</v>
      </c>
      <c r="K53" s="8">
        <f t="shared" si="5"/>
        <v>7.1171468197661097E-2</v>
      </c>
      <c r="L53" s="7">
        <f t="shared" si="6"/>
        <v>4</v>
      </c>
      <c r="M53" s="18">
        <f t="shared" si="7"/>
        <v>-1</v>
      </c>
      <c r="N53" s="18">
        <f t="shared" si="8"/>
        <v>-7.1171468197661097E-2</v>
      </c>
    </row>
    <row r="54" spans="1:25" x14ac:dyDescent="0.25">
      <c r="A54" s="7">
        <v>95</v>
      </c>
      <c r="B54" s="7" t="s">
        <v>109</v>
      </c>
      <c r="C54" s="8">
        <v>1444298.2534368399</v>
      </c>
      <c r="D54" s="8">
        <v>1711828.9832304299</v>
      </c>
      <c r="E54" s="8">
        <f t="shared" si="0"/>
        <v>-0.1562835612753366</v>
      </c>
      <c r="F54" s="8">
        <f t="shared" si="1"/>
        <v>0.1562835612753366</v>
      </c>
      <c r="G54" s="7">
        <f t="shared" si="2"/>
        <v>8</v>
      </c>
      <c r="H54" s="8">
        <v>1623002.02822399</v>
      </c>
      <c r="I54" s="8">
        <f t="shared" si="3"/>
        <v>0.82771932971273465</v>
      </c>
      <c r="J54" s="7">
        <f t="shared" si="4"/>
        <v>24</v>
      </c>
      <c r="K54" s="8">
        <f t="shared" si="5"/>
        <v>0.12935892458394072</v>
      </c>
      <c r="L54" s="7">
        <f t="shared" si="6"/>
        <v>9</v>
      </c>
      <c r="M54" s="18">
        <f t="shared" si="7"/>
        <v>-1</v>
      </c>
      <c r="N54" s="18">
        <f t="shared" si="8"/>
        <v>-0.12935892458394072</v>
      </c>
    </row>
    <row r="55" spans="1:25" x14ac:dyDescent="0.25">
      <c r="A55" s="7">
        <v>97</v>
      </c>
      <c r="B55" s="7" t="s">
        <v>110</v>
      </c>
      <c r="C55" s="8">
        <v>1940794.8294470799</v>
      </c>
      <c r="D55" s="8">
        <v>2073552.3859999699</v>
      </c>
      <c r="E55" s="8">
        <f t="shared" si="0"/>
        <v>-6.4024211517023089E-2</v>
      </c>
      <c r="F55" s="8">
        <f t="shared" si="1"/>
        <v>6.4024211517023089E-2</v>
      </c>
      <c r="G55" s="7">
        <f t="shared" si="2"/>
        <v>3</v>
      </c>
      <c r="H55" s="8">
        <v>2046802.86942032</v>
      </c>
      <c r="I55" s="8">
        <f t="shared" si="3"/>
        <v>0.65633587435043739</v>
      </c>
      <c r="J55" s="7">
        <f t="shared" si="4"/>
        <v>5</v>
      </c>
      <c r="K55" s="8">
        <f t="shared" si="5"/>
        <v>4.2021386845622691E-2</v>
      </c>
      <c r="L55" s="7">
        <f t="shared" si="6"/>
        <v>3</v>
      </c>
      <c r="M55" s="18">
        <f t="shared" si="7"/>
        <v>-1</v>
      </c>
      <c r="N55" s="18">
        <f t="shared" si="8"/>
        <v>-4.2021386845622691E-2</v>
      </c>
    </row>
    <row r="56" spans="1:25" x14ac:dyDescent="0.25">
      <c r="A56" s="7">
        <v>99</v>
      </c>
      <c r="B56" s="7" t="s">
        <v>111</v>
      </c>
      <c r="C56" s="8">
        <v>1438375.5984189401</v>
      </c>
      <c r="D56" s="8">
        <v>1726126.4955593301</v>
      </c>
      <c r="E56" s="8">
        <f t="shared" si="0"/>
        <v>-0.16670325024305235</v>
      </c>
      <c r="F56" s="8">
        <f t="shared" si="1"/>
        <v>0.16670325024305235</v>
      </c>
      <c r="G56" s="7">
        <f t="shared" si="2"/>
        <v>10</v>
      </c>
      <c r="H56" s="8">
        <v>1683858.48472672</v>
      </c>
      <c r="I56" s="8">
        <f t="shared" si="3"/>
        <v>0.79780466298626873</v>
      </c>
      <c r="J56" s="7">
        <f t="shared" si="4"/>
        <v>18</v>
      </c>
      <c r="K56" s="8">
        <f t="shared" si="5"/>
        <v>0.13299663037887399</v>
      </c>
      <c r="L56" s="7">
        <f t="shared" si="6"/>
        <v>11</v>
      </c>
      <c r="M56" s="18">
        <f t="shared" si="7"/>
        <v>-1</v>
      </c>
      <c r="N56" s="18">
        <f t="shared" si="8"/>
        <v>-0.13299663037887399</v>
      </c>
    </row>
    <row r="57" spans="1:25" customFormat="1" ht="13.35" customHeight="1" x14ac:dyDescent="0.25">
      <c r="A57" s="30" t="s">
        <v>112</v>
      </c>
      <c r="B57" s="30"/>
      <c r="C57" s="30"/>
      <c r="D57" s="30"/>
      <c r="E57" s="30"/>
      <c r="F57" s="30"/>
      <c r="G57" s="30"/>
      <c r="H57" s="30"/>
      <c r="I57" s="30"/>
      <c r="J57" s="30"/>
      <c r="K57" s="30"/>
      <c r="L57" s="30"/>
      <c r="M57" s="18"/>
      <c r="N57" s="18"/>
      <c r="O57" s="18"/>
      <c r="P57" s="18"/>
      <c r="Q57" s="18"/>
      <c r="R57" s="18"/>
      <c r="S57" s="18"/>
      <c r="T57" s="18"/>
      <c r="U57" s="18"/>
      <c r="V57" s="18"/>
      <c r="W57" s="18"/>
      <c r="X57" s="18"/>
      <c r="Y57" s="18"/>
    </row>
    <row r="58" spans="1:25" customFormat="1" ht="13.35" customHeight="1" x14ac:dyDescent="0.25">
      <c r="A58" s="31" t="s">
        <v>113</v>
      </c>
      <c r="B58" s="31"/>
      <c r="C58" s="19">
        <f>AVERAGE(C24:C56)</f>
        <v>1516256.7971988958</v>
      </c>
      <c r="D58" s="19">
        <f>AVERAGE(D24:D56)</f>
        <v>1903212.7922912801</v>
      </c>
      <c r="E58" s="19">
        <f>AVERAGE(E24:E56)</f>
        <v>-0.19280036539852893</v>
      </c>
      <c r="F58" s="19">
        <f>AVERAGE(F24:F56)</f>
        <v>0.19559497585846372</v>
      </c>
      <c r="G58" s="15" t="s">
        <v>114</v>
      </c>
      <c r="H58" s="19">
        <f>AVERAGE(H24:H56)</f>
        <v>1798392.8820038233</v>
      </c>
      <c r="I58" s="19">
        <f>AVERAGE(I24:I56)</f>
        <v>0.76721824959197649</v>
      </c>
      <c r="J58" s="15" t="s">
        <v>114</v>
      </c>
      <c r="K58" s="19">
        <f>AVERAGE(K24:K56)</f>
        <v>0.14520478551679034</v>
      </c>
      <c r="L58" s="15" t="s">
        <v>114</v>
      </c>
      <c r="M58" s="18"/>
      <c r="N58" s="18"/>
      <c r="O58" s="18"/>
      <c r="P58" s="18"/>
      <c r="Q58" s="18"/>
      <c r="R58" s="18"/>
      <c r="S58" s="18"/>
      <c r="T58" s="18"/>
      <c r="U58" s="18"/>
      <c r="V58" s="18"/>
      <c r="W58" s="18"/>
      <c r="X58" s="18"/>
      <c r="Y58" s="18"/>
    </row>
    <row r="59" spans="1:25" customFormat="1" ht="13.35" customHeight="1" x14ac:dyDescent="0.25">
      <c r="A59" s="31" t="s">
        <v>115</v>
      </c>
      <c r="B59" s="31"/>
      <c r="C59" s="19">
        <f>_xlfn.STDEV.S(C24:C56)</f>
        <v>230611.06041042588</v>
      </c>
      <c r="D59" s="19">
        <f t="shared" ref="D59:K59" si="9">_xlfn.STDEV.S(D24:D56)</f>
        <v>385224.54819324019</v>
      </c>
      <c r="E59" s="19">
        <f t="shared" si="9"/>
        <v>8.4155638064285027E-2</v>
      </c>
      <c r="F59" s="19">
        <f t="shared" si="9"/>
        <v>7.7219418264696332E-2</v>
      </c>
      <c r="G59" s="15" t="s">
        <v>114</v>
      </c>
      <c r="H59" s="19">
        <f t="shared" si="9"/>
        <v>315751.93032403226</v>
      </c>
      <c r="I59" s="19">
        <f t="shared" si="9"/>
        <v>0.12115770343548217</v>
      </c>
      <c r="J59" s="15" t="s">
        <v>114</v>
      </c>
      <c r="K59" s="19">
        <f t="shared" si="9"/>
        <v>5.0112689486669949E-2</v>
      </c>
      <c r="L59" s="15" t="s">
        <v>114</v>
      </c>
      <c r="M59" s="18"/>
      <c r="N59" s="18"/>
      <c r="O59" s="18"/>
      <c r="P59" s="18"/>
      <c r="Q59" s="18"/>
      <c r="R59" s="18"/>
      <c r="S59" s="18"/>
      <c r="T59" s="18"/>
      <c r="U59" s="18"/>
      <c r="V59" s="18"/>
      <c r="W59" s="18"/>
      <c r="X59" s="18"/>
      <c r="Y59" s="18"/>
    </row>
    <row r="60" spans="1:25" customFormat="1" ht="13.35" customHeight="1" x14ac:dyDescent="0.25">
      <c r="A60" s="31" t="s">
        <v>116</v>
      </c>
      <c r="B60" s="31"/>
      <c r="C60" s="19">
        <f>_xlfn.VAR.S(C24:C56)</f>
        <v>53181461183.621094</v>
      </c>
      <c r="D60" s="19">
        <f t="shared" ref="D60:K60" si="10">_xlfn.VAR.S(D24:D56)</f>
        <v>148397952530.68604</v>
      </c>
      <c r="E60" s="19">
        <f t="shared" si="10"/>
        <v>7.0821714180069398E-3</v>
      </c>
      <c r="F60" s="19">
        <f t="shared" si="10"/>
        <v>5.9628385571381184E-3</v>
      </c>
      <c r="G60" s="15" t="s">
        <v>114</v>
      </c>
      <c r="H60" s="19">
        <f t="shared" si="10"/>
        <v>99699281503.352539</v>
      </c>
      <c r="I60" s="19">
        <f t="shared" si="10"/>
        <v>1.4679189101760248E-2</v>
      </c>
      <c r="J60" s="15" t="s">
        <v>114</v>
      </c>
      <c r="K60" s="19">
        <f t="shared" si="10"/>
        <v>2.511281647587401E-3</v>
      </c>
      <c r="L60" s="15" t="s">
        <v>114</v>
      </c>
      <c r="M60" s="18"/>
      <c r="N60" s="18"/>
      <c r="O60" s="18"/>
      <c r="P60" s="18"/>
      <c r="Q60" s="18"/>
      <c r="R60" s="18"/>
      <c r="S60" s="18"/>
      <c r="T60" s="18"/>
      <c r="U60" s="18"/>
      <c r="V60" s="18"/>
      <c r="W60" s="18"/>
      <c r="X60" s="18"/>
      <c r="Y60" s="18"/>
    </row>
    <row r="61" spans="1:25" customFormat="1" ht="13.35" customHeight="1" x14ac:dyDescent="0.25">
      <c r="A61" s="31" t="s">
        <v>117</v>
      </c>
      <c r="B61" s="31"/>
      <c r="C61" s="19">
        <f>MAX(C24:C56)</f>
        <v>2172916.7961128098</v>
      </c>
      <c r="D61" s="19">
        <f t="shared" ref="D61:K61" si="11">MAX(D24:D56)</f>
        <v>2922606.4400527799</v>
      </c>
      <c r="E61" s="19">
        <f t="shared" si="11"/>
        <v>3.9549464663564175E-2</v>
      </c>
      <c r="F61" s="19">
        <f t="shared" si="11"/>
        <v>0.35564013427511276</v>
      </c>
      <c r="G61" s="15" t="s">
        <v>114</v>
      </c>
      <c r="H61" s="19">
        <f t="shared" si="11"/>
        <v>2575980.3318465399</v>
      </c>
      <c r="I61" s="19">
        <f t="shared" si="11"/>
        <v>1</v>
      </c>
      <c r="J61" s="15" t="s">
        <v>114</v>
      </c>
      <c r="K61" s="19">
        <f t="shared" si="11"/>
        <v>0.20961450892906922</v>
      </c>
      <c r="L61" s="15" t="s">
        <v>114</v>
      </c>
      <c r="M61" s="18"/>
      <c r="N61" s="18"/>
      <c r="O61" s="18"/>
      <c r="P61" s="18"/>
      <c r="Q61" s="18"/>
      <c r="R61" s="18"/>
      <c r="S61" s="18"/>
      <c r="T61" s="18"/>
      <c r="U61" s="18"/>
      <c r="V61" s="18"/>
      <c r="W61" s="18"/>
      <c r="X61" s="18"/>
      <c r="Y61" s="18"/>
    </row>
    <row r="62" spans="1:25" customFormat="1" ht="13.35" customHeight="1" x14ac:dyDescent="0.25">
      <c r="A62" s="31" t="s">
        <v>118</v>
      </c>
      <c r="B62" s="31"/>
      <c r="C62" s="19">
        <f>MIN(C24:C56)</f>
        <v>1153133.1328966401</v>
      </c>
      <c r="D62" s="19">
        <f>MIN(D24:D56)</f>
        <v>1395257.3523170401</v>
      </c>
      <c r="E62" s="19">
        <f>MIN(E24:E56)</f>
        <v>-0.35564013427511276</v>
      </c>
      <c r="F62" s="19">
        <f>MIN(F24:F56)</f>
        <v>6.5616079253593401E-3</v>
      </c>
      <c r="G62" s="15" t="s">
        <v>114</v>
      </c>
      <c r="H62" s="19">
        <f>MIN(H24:H56)</f>
        <v>1343390.1509239699</v>
      </c>
      <c r="I62" s="19">
        <f>MIN(I24:I56)</f>
        <v>0.52150636956183105</v>
      </c>
      <c r="J62" s="15" t="s">
        <v>114</v>
      </c>
      <c r="K62" s="19">
        <f>MIN(K24:K56)</f>
        <v>6.1320906492031702E-3</v>
      </c>
      <c r="L62" s="15" t="s">
        <v>114</v>
      </c>
      <c r="M62" s="18"/>
      <c r="N62" s="18"/>
      <c r="O62" s="18"/>
      <c r="P62" s="18"/>
      <c r="Q62" s="18"/>
      <c r="R62" s="18"/>
      <c r="S62" s="18"/>
      <c r="T62" s="18"/>
      <c r="U62" s="18"/>
      <c r="V62" s="18"/>
      <c r="W62" s="18"/>
      <c r="X62" s="18"/>
      <c r="Y62" s="18"/>
    </row>
    <row r="63" spans="1:25" ht="18.75" x14ac:dyDescent="0.25">
      <c r="A63" s="22" t="s">
        <v>119</v>
      </c>
      <c r="B63" s="22"/>
      <c r="C63" s="22"/>
      <c r="D63" s="22"/>
      <c r="E63" s="22"/>
      <c r="F63" s="22"/>
      <c r="G63" s="22"/>
      <c r="H63" s="22"/>
      <c r="I63" s="22"/>
      <c r="J63" s="22"/>
      <c r="K63" s="22"/>
      <c r="L63" s="22"/>
    </row>
    <row r="64" spans="1:25" ht="43.7" customHeight="1" x14ac:dyDescent="0.25">
      <c r="A64" s="23" t="s">
        <v>146</v>
      </c>
      <c r="B64" s="23"/>
      <c r="C64" s="23"/>
      <c r="D64" s="23"/>
      <c r="E64" s="23"/>
      <c r="F64" s="23"/>
      <c r="G64" s="23"/>
      <c r="H64" s="23"/>
      <c r="I64" s="23"/>
      <c r="J64" s="23"/>
      <c r="K64" s="23"/>
      <c r="L64" s="23"/>
    </row>
  </sheetData>
  <mergeCells count="20">
    <mergeCell ref="B18:L18"/>
    <mergeCell ref="A14:L14"/>
    <mergeCell ref="B15:F15"/>
    <mergeCell ref="H15:L15"/>
    <mergeCell ref="B16:L16"/>
    <mergeCell ref="B17:L17"/>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s>
  <conditionalFormatting sqref="G24:G56">
    <cfRule type="colorScale" priority="1">
      <colorScale>
        <cfvo type="min"/>
        <cfvo type="percentile" val="50"/>
        <cfvo type="max"/>
        <color rgb="FF63BE7B"/>
        <color rgb="FFFFEB84"/>
        <color rgb="FFF8696B"/>
      </colorScale>
    </cfRule>
  </conditionalFormatting>
  <conditionalFormatting sqref="G58:G62">
    <cfRule type="colorScale" priority="5">
      <colorScale>
        <cfvo type="min"/>
        <cfvo type="percentile" val="50"/>
        <cfvo type="max"/>
        <color rgb="FF63BE7B"/>
        <color rgb="FFFFEB84"/>
        <color rgb="FFF8696B"/>
      </colorScale>
    </cfRule>
  </conditionalFormatting>
  <conditionalFormatting sqref="J24:J56">
    <cfRule type="colorScale" priority="7">
      <colorScale>
        <cfvo type="min"/>
        <cfvo type="percentile" val="50"/>
        <cfvo type="max"/>
        <color rgb="FF63BE7B"/>
        <color rgb="FFFFEB84"/>
        <color rgb="FFF8696B"/>
      </colorScale>
    </cfRule>
  </conditionalFormatting>
  <conditionalFormatting sqref="J58:J62">
    <cfRule type="colorScale" priority="4">
      <colorScale>
        <cfvo type="min"/>
        <cfvo type="percentile" val="50"/>
        <cfvo type="max"/>
        <color rgb="FF63BE7B"/>
        <color rgb="FFFFEB84"/>
        <color rgb="FFF8696B"/>
      </colorScale>
    </cfRule>
  </conditionalFormatting>
  <conditionalFormatting sqref="L24:L56">
    <cfRule type="colorScale" priority="6">
      <colorScale>
        <cfvo type="min"/>
        <cfvo type="percentile" val="50"/>
        <cfvo type="max"/>
        <color rgb="FF63BE7B"/>
        <color rgb="FFFFEB84"/>
        <color rgb="FFF8696B"/>
      </colorScale>
    </cfRule>
  </conditionalFormatting>
  <conditionalFormatting sqref="L58:L62">
    <cfRule type="colorScale" priority="3">
      <colorScale>
        <cfvo type="min"/>
        <cfvo type="percentile" val="50"/>
        <cfvo type="max"/>
        <color rgb="FF63BE7B"/>
        <color rgb="FFFFEB84"/>
        <color rgb="FFF8696B"/>
      </colorScale>
    </cfRule>
  </conditionalFormatting>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8DC27B-9DA0-483D-A30E-EC464F5E427E}">
  <dimension ref="A14:Y64"/>
  <sheetViews>
    <sheetView zoomScale="80" zoomScaleNormal="80" workbookViewId="0"/>
  </sheetViews>
  <sheetFormatPr baseColWidth="10" defaultColWidth="12.140625" defaultRowHeight="15" x14ac:dyDescent="0.25"/>
  <cols>
    <col min="1" max="1" width="19.140625" style="9" customWidth="1"/>
    <col min="2" max="12" width="15.140625" style="9" customWidth="1"/>
    <col min="13" max="16384" width="12.140625" style="1"/>
  </cols>
  <sheetData>
    <row r="14" spans="1:12" ht="18.75" x14ac:dyDescent="0.25">
      <c r="A14" s="22" t="s">
        <v>55</v>
      </c>
      <c r="B14" s="22"/>
      <c r="C14" s="22"/>
      <c r="D14" s="22"/>
      <c r="E14" s="22"/>
      <c r="F14" s="22"/>
      <c r="G14" s="22"/>
      <c r="H14" s="22"/>
      <c r="I14" s="22"/>
      <c r="J14" s="22"/>
      <c r="K14" s="22"/>
      <c r="L14" s="22"/>
    </row>
    <row r="15" spans="1:12" s="4" customFormat="1" ht="44.1" customHeight="1" x14ac:dyDescent="0.25">
      <c r="A15" s="2" t="s">
        <v>1</v>
      </c>
      <c r="B15" s="32" t="s">
        <v>9</v>
      </c>
      <c r="C15" s="33"/>
      <c r="D15" s="33"/>
      <c r="E15" s="33"/>
      <c r="F15" s="34"/>
      <c r="G15" s="3" t="s">
        <v>3</v>
      </c>
      <c r="H15" s="35" t="s">
        <v>36</v>
      </c>
      <c r="I15" s="35"/>
      <c r="J15" s="35"/>
      <c r="K15" s="35"/>
      <c r="L15" s="35"/>
    </row>
    <row r="16" spans="1:12" s="4" customFormat="1" ht="44.1" customHeight="1" x14ac:dyDescent="0.25">
      <c r="A16" s="2" t="s">
        <v>5</v>
      </c>
      <c r="B16" s="24" t="s">
        <v>40</v>
      </c>
      <c r="C16" s="24"/>
      <c r="D16" s="24"/>
      <c r="E16" s="24"/>
      <c r="F16" s="24"/>
      <c r="G16" s="24"/>
      <c r="H16" s="24"/>
      <c r="I16" s="24"/>
      <c r="J16" s="24"/>
      <c r="K16" s="24"/>
      <c r="L16" s="24"/>
    </row>
    <row r="17" spans="1:14" s="4" customFormat="1" ht="44.1" customHeight="1" x14ac:dyDescent="0.25">
      <c r="A17" s="2" t="s">
        <v>56</v>
      </c>
      <c r="B17" s="24" t="s">
        <v>147</v>
      </c>
      <c r="C17" s="24"/>
      <c r="D17" s="24"/>
      <c r="E17" s="24"/>
      <c r="F17" s="24"/>
      <c r="G17" s="24"/>
      <c r="H17" s="24"/>
      <c r="I17" s="24"/>
      <c r="J17" s="24"/>
      <c r="K17" s="24"/>
      <c r="L17" s="24"/>
    </row>
    <row r="18" spans="1:14" s="4" customFormat="1" ht="44.1" customHeight="1" x14ac:dyDescent="0.25">
      <c r="A18" s="2" t="s">
        <v>58</v>
      </c>
      <c r="B18" s="24" t="s">
        <v>148</v>
      </c>
      <c r="C18" s="24"/>
      <c r="D18" s="24"/>
      <c r="E18" s="24"/>
      <c r="F18" s="24"/>
      <c r="G18" s="24"/>
      <c r="H18" s="24"/>
      <c r="I18" s="24"/>
      <c r="J18" s="24"/>
      <c r="K18" s="24"/>
      <c r="L18" s="24"/>
    </row>
    <row r="19" spans="1:14" s="4" customFormat="1" ht="44.1" customHeight="1" x14ac:dyDescent="0.25">
      <c r="A19" s="2" t="s">
        <v>60</v>
      </c>
      <c r="B19" s="24"/>
      <c r="C19" s="24"/>
      <c r="D19" s="24"/>
      <c r="E19" s="24"/>
      <c r="F19" s="24"/>
      <c r="G19" s="24"/>
      <c r="H19" s="24"/>
      <c r="I19" s="24"/>
      <c r="J19" s="24"/>
      <c r="K19" s="24"/>
      <c r="L19" s="24"/>
    </row>
    <row r="20" spans="1:14" s="4" customFormat="1" ht="44.1" customHeight="1" x14ac:dyDescent="0.25">
      <c r="A20" s="2" t="s">
        <v>61</v>
      </c>
      <c r="B20" s="24" t="s">
        <v>176</v>
      </c>
      <c r="C20" s="24"/>
      <c r="D20" s="24"/>
      <c r="E20" s="24"/>
      <c r="F20" s="24"/>
      <c r="G20" s="24"/>
      <c r="H20" s="24"/>
      <c r="I20" s="24"/>
      <c r="J20" s="24"/>
      <c r="K20" s="24"/>
      <c r="L20" s="24"/>
    </row>
    <row r="21" spans="1:14" s="4" customFormat="1" ht="43.7" customHeight="1" x14ac:dyDescent="0.25">
      <c r="A21" s="16" t="s">
        <v>62</v>
      </c>
      <c r="B21" s="25" t="s">
        <v>63</v>
      </c>
      <c r="C21" s="25"/>
      <c r="D21" s="25"/>
      <c r="E21" s="17" t="s">
        <v>64</v>
      </c>
      <c r="F21" s="26" t="s">
        <v>149</v>
      </c>
      <c r="G21" s="27"/>
      <c r="H21" s="27"/>
      <c r="I21" s="28"/>
      <c r="J21" s="14" t="s">
        <v>65</v>
      </c>
      <c r="K21" s="29" t="s">
        <v>14</v>
      </c>
      <c r="L21" s="29"/>
    </row>
    <row r="22" spans="1:14" ht="18.75" x14ac:dyDescent="0.25">
      <c r="A22" s="22" t="s">
        <v>66</v>
      </c>
      <c r="B22" s="22"/>
      <c r="C22" s="22"/>
      <c r="D22" s="22"/>
      <c r="E22" s="22"/>
      <c r="F22" s="22"/>
      <c r="G22" s="22"/>
      <c r="H22" s="22"/>
      <c r="I22" s="22"/>
      <c r="J22" s="22"/>
      <c r="K22" s="22"/>
      <c r="L22" s="22"/>
    </row>
    <row r="23" spans="1:14" s="6" customFormat="1" ht="32.25" customHeight="1" x14ac:dyDescent="0.25">
      <c r="A23" s="3" t="s">
        <v>67</v>
      </c>
      <c r="B23" s="5" t="s">
        <v>68</v>
      </c>
      <c r="C23" s="2" t="s">
        <v>69</v>
      </c>
      <c r="D23" s="2" t="s">
        <v>70</v>
      </c>
      <c r="E23" s="2" t="s">
        <v>71</v>
      </c>
      <c r="F23" s="2" t="s">
        <v>72</v>
      </c>
      <c r="G23" s="2" t="s">
        <v>73</v>
      </c>
      <c r="H23" s="2" t="s">
        <v>74</v>
      </c>
      <c r="I23" s="2" t="s">
        <v>75</v>
      </c>
      <c r="J23" s="2" t="s">
        <v>76</v>
      </c>
      <c r="K23" s="2" t="s">
        <v>77</v>
      </c>
      <c r="L23" s="2" t="s">
        <v>78</v>
      </c>
    </row>
    <row r="24" spans="1:14" x14ac:dyDescent="0.25">
      <c r="A24" s="7">
        <v>5</v>
      </c>
      <c r="B24" s="7" t="s">
        <v>79</v>
      </c>
      <c r="C24" s="8">
        <v>2.3721248039373401E-2</v>
      </c>
      <c r="D24" s="8">
        <v>1.6188510460193099E-2</v>
      </c>
      <c r="E24" s="8">
        <f>(C24-D24)/D24</f>
        <v>0.46531381609833733</v>
      </c>
      <c r="F24" s="8">
        <f>ABS(E24)</f>
        <v>0.46531381609833733</v>
      </c>
      <c r="G24" s="7">
        <f>RANK(F24,$F$24:$F$56,1)</f>
        <v>28</v>
      </c>
      <c r="H24" s="8">
        <v>2.0174125895305001E-2</v>
      </c>
      <c r="I24" s="8">
        <f>MIN($H$24:$H$56)/H24</f>
        <v>8.8141316013759158E-2</v>
      </c>
      <c r="J24" s="7">
        <f>RANK(I24,$I$24:$I$56,1)</f>
        <v>12</v>
      </c>
      <c r="K24" s="8">
        <f>I24*F24</f>
        <v>4.1013372110291761E-2</v>
      </c>
      <c r="L24" s="7">
        <f>RANK(K24,$K$24:$K$56,1)</f>
        <v>19</v>
      </c>
      <c r="M24" s="18">
        <f>IF(E24&gt;0,1,-1)</f>
        <v>1</v>
      </c>
      <c r="N24" s="18">
        <f>K24*M24</f>
        <v>4.1013372110291761E-2</v>
      </c>
    </row>
    <row r="25" spans="1:14" x14ac:dyDescent="0.25">
      <c r="A25" s="7">
        <v>8</v>
      </c>
      <c r="B25" s="7" t="s">
        <v>80</v>
      </c>
      <c r="C25" s="8">
        <v>1.2790064156581999E-2</v>
      </c>
      <c r="D25" s="8">
        <v>1.04037182873806E-2</v>
      </c>
      <c r="E25" s="8">
        <f t="shared" ref="E25:E56" si="0">(C25-D25)/D25</f>
        <v>0.22937432591729887</v>
      </c>
      <c r="F25" s="8">
        <f t="shared" ref="F25:F56" si="1">ABS(E25)</f>
        <v>0.22937432591729887</v>
      </c>
      <c r="G25" s="7">
        <f t="shared" ref="G25:G56" si="2">RANK(F25,$F$24:$F$56,1)</f>
        <v>16</v>
      </c>
      <c r="H25" s="8">
        <v>1.16585316651419E-2</v>
      </c>
      <c r="I25" s="8">
        <f t="shared" ref="I25:I56" si="3">MIN($H$24:$H$56)/H25</f>
        <v>0.15252126570587285</v>
      </c>
      <c r="J25" s="7">
        <f t="shared" ref="J25:J56" si="4">RANK(I25,$I$24:$I$56,1)</f>
        <v>21</v>
      </c>
      <c r="K25" s="8">
        <f t="shared" ref="K25:K56" si="5">I25*F25</f>
        <v>3.4984462509337816E-2</v>
      </c>
      <c r="L25" s="7">
        <f t="shared" ref="L25:L56" si="6">RANK(K25,$K$24:$K$56,1)</f>
        <v>18</v>
      </c>
      <c r="M25" s="18">
        <f t="shared" ref="M25:M56" si="7">IF(E25&gt;0,1,-1)</f>
        <v>1</v>
      </c>
      <c r="N25" s="18">
        <f t="shared" ref="N25:N56" si="8">K25*M25</f>
        <v>3.4984462509337816E-2</v>
      </c>
    </row>
    <row r="26" spans="1:14" x14ac:dyDescent="0.25">
      <c r="A26" s="7">
        <v>11</v>
      </c>
      <c r="B26" s="7" t="s">
        <v>81</v>
      </c>
      <c r="C26" s="8">
        <v>4.3400316176202797E-2</v>
      </c>
      <c r="D26" s="8">
        <v>3.8950017847490102E-2</v>
      </c>
      <c r="E26" s="8">
        <f t="shared" si="0"/>
        <v>0.11425664414681307</v>
      </c>
      <c r="F26" s="8">
        <f t="shared" si="1"/>
        <v>0.11425664414681307</v>
      </c>
      <c r="G26" s="7">
        <f t="shared" si="2"/>
        <v>5</v>
      </c>
      <c r="H26" s="8">
        <v>4.1321825191176602E-2</v>
      </c>
      <c r="I26" s="8">
        <f t="shared" si="3"/>
        <v>4.3032320029734103E-2</v>
      </c>
      <c r="J26" s="7">
        <f t="shared" si="4"/>
        <v>1</v>
      </c>
      <c r="K26" s="8">
        <f t="shared" si="5"/>
        <v>4.9167284764491054E-3</v>
      </c>
      <c r="L26" s="7">
        <f t="shared" si="6"/>
        <v>1</v>
      </c>
      <c r="M26" s="18">
        <f t="shared" si="7"/>
        <v>1</v>
      </c>
      <c r="N26" s="18">
        <f t="shared" si="8"/>
        <v>4.9167284764491054E-3</v>
      </c>
    </row>
    <row r="27" spans="1:14" x14ac:dyDescent="0.25">
      <c r="A27" s="7">
        <v>13</v>
      </c>
      <c r="B27" s="7" t="s">
        <v>82</v>
      </c>
      <c r="C27" s="8">
        <v>1.28707921110517E-2</v>
      </c>
      <c r="D27" s="8">
        <v>7.1342358130325597E-3</v>
      </c>
      <c r="E27" s="8">
        <f t="shared" si="0"/>
        <v>0.80408840531172376</v>
      </c>
      <c r="F27" s="8">
        <f t="shared" si="1"/>
        <v>0.80408840531172376</v>
      </c>
      <c r="G27" s="7">
        <f t="shared" si="2"/>
        <v>31</v>
      </c>
      <c r="H27" s="8">
        <v>1.00958681399014E-2</v>
      </c>
      <c r="I27" s="8">
        <f t="shared" si="3"/>
        <v>0.17612888571827229</v>
      </c>
      <c r="J27" s="7">
        <f t="shared" si="4"/>
        <v>22</v>
      </c>
      <c r="K27" s="8">
        <f t="shared" si="5"/>
        <v>0.1416231948465364</v>
      </c>
      <c r="L27" s="7">
        <f t="shared" si="6"/>
        <v>30</v>
      </c>
      <c r="M27" s="18">
        <f t="shared" si="7"/>
        <v>1</v>
      </c>
      <c r="N27" s="18">
        <f t="shared" si="8"/>
        <v>0.1416231948465364</v>
      </c>
    </row>
    <row r="28" spans="1:14" x14ac:dyDescent="0.25">
      <c r="A28" s="7">
        <v>15</v>
      </c>
      <c r="B28" s="7" t="s">
        <v>83</v>
      </c>
      <c r="C28" s="8">
        <v>2.2550723612396899E-2</v>
      </c>
      <c r="D28" s="8">
        <v>2.54844014204254E-2</v>
      </c>
      <c r="E28" s="8">
        <f t="shared" si="0"/>
        <v>-0.11511660641466737</v>
      </c>
      <c r="F28" s="8">
        <f t="shared" si="1"/>
        <v>0.11511660641466737</v>
      </c>
      <c r="G28" s="7">
        <f t="shared" si="2"/>
        <v>6</v>
      </c>
      <c r="H28" s="8">
        <v>2.39593160410707E-2</v>
      </c>
      <c r="I28" s="8">
        <f t="shared" si="3"/>
        <v>7.421639260450176E-2</v>
      </c>
      <c r="J28" s="7">
        <f t="shared" si="4"/>
        <v>7</v>
      </c>
      <c r="K28" s="8">
        <f t="shared" si="5"/>
        <v>8.5435392569688587E-3</v>
      </c>
      <c r="L28" s="7">
        <f t="shared" si="6"/>
        <v>4</v>
      </c>
      <c r="M28" s="18">
        <f t="shared" si="7"/>
        <v>-1</v>
      </c>
      <c r="N28" s="18">
        <f t="shared" si="8"/>
        <v>-8.5435392569688587E-3</v>
      </c>
    </row>
    <row r="29" spans="1:14" x14ac:dyDescent="0.25">
      <c r="A29" s="7">
        <v>17</v>
      </c>
      <c r="B29" s="7" t="s">
        <v>84</v>
      </c>
      <c r="C29" s="8">
        <v>3.2675315306080401E-2</v>
      </c>
      <c r="D29" s="8">
        <v>2.3919698461306999E-2</v>
      </c>
      <c r="E29" s="8">
        <f t="shared" si="0"/>
        <v>0.36604210788596137</v>
      </c>
      <c r="F29" s="8">
        <f t="shared" si="1"/>
        <v>0.36604210788596137</v>
      </c>
      <c r="G29" s="7">
        <f t="shared" si="2"/>
        <v>23</v>
      </c>
      <c r="H29" s="8">
        <v>2.8561069603858302E-2</v>
      </c>
      <c r="I29" s="8">
        <f t="shared" si="3"/>
        <v>6.2258662945845256E-2</v>
      </c>
      <c r="J29" s="7">
        <f t="shared" si="4"/>
        <v>3</v>
      </c>
      <c r="K29" s="8">
        <f t="shared" si="5"/>
        <v>2.2789292218858795E-2</v>
      </c>
      <c r="L29" s="7">
        <f t="shared" si="6"/>
        <v>16</v>
      </c>
      <c r="M29" s="18">
        <f t="shared" si="7"/>
        <v>1</v>
      </c>
      <c r="N29" s="18">
        <f t="shared" si="8"/>
        <v>2.2789292218858795E-2</v>
      </c>
    </row>
    <row r="30" spans="1:14" x14ac:dyDescent="0.25">
      <c r="A30" s="7">
        <v>18</v>
      </c>
      <c r="B30" s="7" t="s">
        <v>85</v>
      </c>
      <c r="C30" s="8">
        <v>1.5700379623478099E-2</v>
      </c>
      <c r="D30" s="8">
        <v>1.34590874313525E-2</v>
      </c>
      <c r="E30" s="8">
        <f t="shared" si="0"/>
        <v>0.16652631194776124</v>
      </c>
      <c r="F30" s="8">
        <f t="shared" si="1"/>
        <v>0.16652631194776124</v>
      </c>
      <c r="G30" s="7">
        <f t="shared" si="2"/>
        <v>10</v>
      </c>
      <c r="H30" s="8">
        <v>1.46029232265893E-2</v>
      </c>
      <c r="I30" s="8">
        <f t="shared" si="3"/>
        <v>0.12176835954336215</v>
      </c>
      <c r="J30" s="7">
        <f t="shared" si="4"/>
        <v>17</v>
      </c>
      <c r="K30" s="8">
        <f t="shared" si="5"/>
        <v>2.0277635826685077E-2</v>
      </c>
      <c r="L30" s="7">
        <f t="shared" si="6"/>
        <v>12</v>
      </c>
      <c r="M30" s="18">
        <f t="shared" si="7"/>
        <v>1</v>
      </c>
      <c r="N30" s="18">
        <f t="shared" si="8"/>
        <v>2.0277635826685077E-2</v>
      </c>
    </row>
    <row r="31" spans="1:14" x14ac:dyDescent="0.25">
      <c r="A31" s="7">
        <v>19</v>
      </c>
      <c r="B31" s="7" t="s">
        <v>86</v>
      </c>
      <c r="C31" s="8">
        <v>8.91333456798977E-3</v>
      </c>
      <c r="D31" s="8">
        <v>8.5205235247234699E-3</v>
      </c>
      <c r="E31" s="8">
        <f t="shared" si="0"/>
        <v>4.6101749748886311E-2</v>
      </c>
      <c r="F31" s="8">
        <f t="shared" si="1"/>
        <v>4.6101749748886311E-2</v>
      </c>
      <c r="G31" s="7">
        <f t="shared" si="2"/>
        <v>1</v>
      </c>
      <c r="H31" s="8">
        <v>8.7239535244748607E-3</v>
      </c>
      <c r="I31" s="8">
        <f t="shared" si="3"/>
        <v>0.20382662526236664</v>
      </c>
      <c r="J31" s="7">
        <f t="shared" si="4"/>
        <v>23</v>
      </c>
      <c r="K31" s="8">
        <f t="shared" si="5"/>
        <v>9.3967640700056559E-3</v>
      </c>
      <c r="L31" s="7">
        <f t="shared" si="6"/>
        <v>5</v>
      </c>
      <c r="M31" s="18">
        <f t="shared" si="7"/>
        <v>1</v>
      </c>
      <c r="N31" s="18">
        <f t="shared" si="8"/>
        <v>9.3967640700056559E-3</v>
      </c>
    </row>
    <row r="32" spans="1:14" x14ac:dyDescent="0.25">
      <c r="A32" s="7">
        <v>20</v>
      </c>
      <c r="B32" s="7" t="s">
        <v>87</v>
      </c>
      <c r="C32" s="8">
        <v>1.70851689363203E-2</v>
      </c>
      <c r="D32" s="8">
        <v>6.6814351804895802E-3</v>
      </c>
      <c r="E32" s="8">
        <f t="shared" si="0"/>
        <v>1.5571106318909749</v>
      </c>
      <c r="F32" s="8">
        <f t="shared" si="1"/>
        <v>1.5571106318909749</v>
      </c>
      <c r="G32" s="7">
        <f t="shared" si="2"/>
        <v>33</v>
      </c>
      <c r="H32" s="8">
        <v>1.2079435619745799E-2</v>
      </c>
      <c r="I32" s="8">
        <f t="shared" si="3"/>
        <v>0.14720671245043318</v>
      </c>
      <c r="J32" s="7">
        <f t="shared" si="4"/>
        <v>20</v>
      </c>
      <c r="K32" s="8">
        <f t="shared" si="5"/>
        <v>0.22921713704228705</v>
      </c>
      <c r="L32" s="7">
        <f t="shared" si="6"/>
        <v>31</v>
      </c>
      <c r="M32" s="18">
        <f t="shared" si="7"/>
        <v>1</v>
      </c>
      <c r="N32" s="18">
        <f t="shared" si="8"/>
        <v>0.22921713704228705</v>
      </c>
    </row>
    <row r="33" spans="1:14" x14ac:dyDescent="0.25">
      <c r="A33" s="7">
        <v>23</v>
      </c>
      <c r="B33" s="7" t="s">
        <v>88</v>
      </c>
      <c r="C33" s="8">
        <v>5.9909142870054298E-3</v>
      </c>
      <c r="D33" s="8">
        <v>6.3681347048568197E-3</v>
      </c>
      <c r="E33" s="8">
        <f t="shared" si="0"/>
        <v>-5.9235621627741826E-2</v>
      </c>
      <c r="F33" s="8">
        <f t="shared" si="1"/>
        <v>5.9235621627741826E-2</v>
      </c>
      <c r="G33" s="7">
        <f t="shared" si="2"/>
        <v>2</v>
      </c>
      <c r="H33" s="8">
        <v>6.17292223992124E-3</v>
      </c>
      <c r="I33" s="8">
        <f t="shared" si="3"/>
        <v>0.28806032811165422</v>
      </c>
      <c r="J33" s="7">
        <f t="shared" si="4"/>
        <v>26</v>
      </c>
      <c r="K33" s="8">
        <f t="shared" si="5"/>
        <v>1.7063432601985111E-2</v>
      </c>
      <c r="L33" s="7">
        <f t="shared" si="6"/>
        <v>9</v>
      </c>
      <c r="M33" s="18">
        <f t="shared" si="7"/>
        <v>-1</v>
      </c>
      <c r="N33" s="18">
        <f t="shared" si="8"/>
        <v>-1.7063432601985111E-2</v>
      </c>
    </row>
    <row r="34" spans="1:14" x14ac:dyDescent="0.25">
      <c r="A34" s="7">
        <v>25</v>
      </c>
      <c r="B34" s="7" t="s">
        <v>89</v>
      </c>
      <c r="C34" s="8">
        <v>2.8978012714307201E-2</v>
      </c>
      <c r="D34" s="8">
        <v>2.4872586564769601E-2</v>
      </c>
      <c r="E34" s="8">
        <f t="shared" si="0"/>
        <v>0.16505827163760559</v>
      </c>
      <c r="F34" s="8">
        <f t="shared" si="1"/>
        <v>0.16505827163760559</v>
      </c>
      <c r="G34" s="7">
        <f t="shared" si="2"/>
        <v>9</v>
      </c>
      <c r="H34" s="8">
        <v>2.6991848228564801E-2</v>
      </c>
      <c r="I34" s="8">
        <f t="shared" si="3"/>
        <v>6.5878186287282203E-2</v>
      </c>
      <c r="J34" s="7">
        <f t="shared" si="4"/>
        <v>4</v>
      </c>
      <c r="K34" s="8">
        <f t="shared" si="5"/>
        <v>1.0873739567199009E-2</v>
      </c>
      <c r="L34" s="7">
        <f t="shared" si="6"/>
        <v>6</v>
      </c>
      <c r="M34" s="18">
        <f t="shared" si="7"/>
        <v>1</v>
      </c>
      <c r="N34" s="18">
        <f t="shared" si="8"/>
        <v>1.0873739567199009E-2</v>
      </c>
    </row>
    <row r="35" spans="1:14" x14ac:dyDescent="0.25">
      <c r="A35" s="7">
        <v>27</v>
      </c>
      <c r="B35" s="7" t="s">
        <v>90</v>
      </c>
      <c r="C35" s="8">
        <v>1.50264611210457E-3</v>
      </c>
      <c r="D35" s="8">
        <v>2.0815047183402199E-3</v>
      </c>
      <c r="E35" s="8">
        <f t="shared" si="0"/>
        <v>-0.27809622583859833</v>
      </c>
      <c r="F35" s="8">
        <f t="shared" si="1"/>
        <v>0.27809622583859833</v>
      </c>
      <c r="G35" s="7">
        <f t="shared" si="2"/>
        <v>20</v>
      </c>
      <c r="H35" s="8">
        <v>1.77817400583944E-3</v>
      </c>
      <c r="I35" s="8">
        <f t="shared" si="3"/>
        <v>1</v>
      </c>
      <c r="J35" s="7">
        <f t="shared" si="4"/>
        <v>33</v>
      </c>
      <c r="K35" s="8">
        <f t="shared" si="5"/>
        <v>0.27809622583859833</v>
      </c>
      <c r="L35" s="7">
        <f t="shared" si="6"/>
        <v>32</v>
      </c>
      <c r="M35" s="18">
        <f t="shared" si="7"/>
        <v>-1</v>
      </c>
      <c r="N35" s="18">
        <f t="shared" si="8"/>
        <v>-0.27809622583859833</v>
      </c>
    </row>
    <row r="36" spans="1:14" x14ac:dyDescent="0.25">
      <c r="A36" s="7">
        <v>41</v>
      </c>
      <c r="B36" s="7" t="s">
        <v>91</v>
      </c>
      <c r="C36" s="8">
        <v>1.4865403709899199E-2</v>
      </c>
      <c r="D36" s="8">
        <v>1.3968451111708999E-2</v>
      </c>
      <c r="E36" s="8">
        <f t="shared" si="0"/>
        <v>6.4212745637798954E-2</v>
      </c>
      <c r="F36" s="8">
        <f t="shared" si="1"/>
        <v>6.4212745637798954E-2</v>
      </c>
      <c r="G36" s="7">
        <f t="shared" si="2"/>
        <v>3</v>
      </c>
      <c r="H36" s="8">
        <v>1.44277541326068E-2</v>
      </c>
      <c r="I36" s="8">
        <f t="shared" si="3"/>
        <v>0.12324676380648583</v>
      </c>
      <c r="J36" s="7">
        <f t="shared" si="4"/>
        <v>18</v>
      </c>
      <c r="K36" s="8">
        <f t="shared" si="5"/>
        <v>7.9140130949877617E-3</v>
      </c>
      <c r="L36" s="7">
        <f t="shared" si="6"/>
        <v>3</v>
      </c>
      <c r="M36" s="18">
        <f t="shared" si="7"/>
        <v>1</v>
      </c>
      <c r="N36" s="18">
        <f t="shared" si="8"/>
        <v>7.9140130949877617E-3</v>
      </c>
    </row>
    <row r="37" spans="1:14" x14ac:dyDescent="0.25">
      <c r="A37" s="7">
        <v>44</v>
      </c>
      <c r="B37" s="7" t="s">
        <v>92</v>
      </c>
      <c r="C37" s="8">
        <v>6.7872081714240497E-3</v>
      </c>
      <c r="D37" s="8">
        <v>4.8700939182195896E-3</v>
      </c>
      <c r="E37" s="8">
        <f t="shared" si="0"/>
        <v>0.39365036596775105</v>
      </c>
      <c r="F37" s="8">
        <f t="shared" si="1"/>
        <v>0.39365036596775105</v>
      </c>
      <c r="G37" s="7">
        <f t="shared" si="2"/>
        <v>26</v>
      </c>
      <c r="H37" s="8">
        <v>5.8754883835057201E-3</v>
      </c>
      <c r="I37" s="8">
        <f t="shared" si="3"/>
        <v>0.30264275746528824</v>
      </c>
      <c r="J37" s="7">
        <f t="shared" si="4"/>
        <v>27</v>
      </c>
      <c r="K37" s="8">
        <f t="shared" si="5"/>
        <v>0.11913543223370003</v>
      </c>
      <c r="L37" s="7">
        <f t="shared" si="6"/>
        <v>29</v>
      </c>
      <c r="M37" s="18">
        <f t="shared" si="7"/>
        <v>1</v>
      </c>
      <c r="N37" s="18">
        <f t="shared" si="8"/>
        <v>0.11913543223370003</v>
      </c>
    </row>
    <row r="38" spans="1:14" x14ac:dyDescent="0.25">
      <c r="A38" s="7">
        <v>47</v>
      </c>
      <c r="B38" s="7" t="s">
        <v>93</v>
      </c>
      <c r="C38" s="8">
        <v>6.0878516480379601E-3</v>
      </c>
      <c r="D38" s="8">
        <v>5.0895505499842196E-3</v>
      </c>
      <c r="E38" s="8">
        <f t="shared" si="0"/>
        <v>0.19614720165355973</v>
      </c>
      <c r="F38" s="8">
        <f t="shared" si="1"/>
        <v>0.19614720165355973</v>
      </c>
      <c r="G38" s="7">
        <f t="shared" si="2"/>
        <v>11</v>
      </c>
      <c r="H38" s="8">
        <v>5.6008419110999304E-3</v>
      </c>
      <c r="I38" s="8">
        <f t="shared" si="3"/>
        <v>0.31748334162322939</v>
      </c>
      <c r="J38" s="7">
        <f t="shared" si="4"/>
        <v>28</v>
      </c>
      <c r="K38" s="8">
        <f t="shared" si="5"/>
        <v>6.2273469031017568E-2</v>
      </c>
      <c r="L38" s="7">
        <f t="shared" si="6"/>
        <v>23</v>
      </c>
      <c r="M38" s="18">
        <f t="shared" si="7"/>
        <v>1</v>
      </c>
      <c r="N38" s="18">
        <f t="shared" si="8"/>
        <v>6.2273469031017568E-2</v>
      </c>
    </row>
    <row r="39" spans="1:14" x14ac:dyDescent="0.25">
      <c r="A39" s="7">
        <v>50</v>
      </c>
      <c r="B39" s="7" t="s">
        <v>94</v>
      </c>
      <c r="C39" s="8">
        <v>3.6653435908057197E-2</v>
      </c>
      <c r="D39" s="8">
        <v>3.29209061529325E-2</v>
      </c>
      <c r="E39" s="8">
        <f t="shared" si="0"/>
        <v>0.11337870646042998</v>
      </c>
      <c r="F39" s="8">
        <f t="shared" si="1"/>
        <v>0.11337870646042998</v>
      </c>
      <c r="G39" s="7">
        <f t="shared" si="2"/>
        <v>4</v>
      </c>
      <c r="H39" s="8">
        <v>3.4810220106946503E-2</v>
      </c>
      <c r="I39" s="8">
        <f t="shared" si="3"/>
        <v>5.108195237997358E-2</v>
      </c>
      <c r="J39" s="7">
        <f t="shared" si="4"/>
        <v>2</v>
      </c>
      <c r="K39" s="8">
        <f t="shared" si="5"/>
        <v>5.7916056843146874E-3</v>
      </c>
      <c r="L39" s="7">
        <f t="shared" si="6"/>
        <v>2</v>
      </c>
      <c r="M39" s="18">
        <f t="shared" si="7"/>
        <v>1</v>
      </c>
      <c r="N39" s="18">
        <f t="shared" si="8"/>
        <v>5.7916056843146874E-3</v>
      </c>
    </row>
    <row r="40" spans="1:14" x14ac:dyDescent="0.25">
      <c r="A40" s="7">
        <v>52</v>
      </c>
      <c r="B40" s="7" t="s">
        <v>95</v>
      </c>
      <c r="C40" s="8">
        <v>2.5898114695254802E-2</v>
      </c>
      <c r="D40" s="8">
        <v>1.9645429831162801E-2</v>
      </c>
      <c r="E40" s="8">
        <f t="shared" si="0"/>
        <v>0.3182768164315552</v>
      </c>
      <c r="F40" s="8">
        <f t="shared" si="1"/>
        <v>0.3182768164315552</v>
      </c>
      <c r="G40" s="7">
        <f t="shared" si="2"/>
        <v>22</v>
      </c>
      <c r="H40" s="8">
        <v>2.2941902684057301E-2</v>
      </c>
      <c r="I40" s="8">
        <f t="shared" si="3"/>
        <v>7.7507695430820644E-2</v>
      </c>
      <c r="J40" s="7">
        <f t="shared" si="4"/>
        <v>9</v>
      </c>
      <c r="K40" s="8">
        <f t="shared" si="5"/>
        <v>2.4668902550668191E-2</v>
      </c>
      <c r="L40" s="7">
        <f t="shared" si="6"/>
        <v>17</v>
      </c>
      <c r="M40" s="18">
        <f t="shared" si="7"/>
        <v>1</v>
      </c>
      <c r="N40" s="18">
        <f t="shared" si="8"/>
        <v>2.4668902550668191E-2</v>
      </c>
    </row>
    <row r="41" spans="1:14" x14ac:dyDescent="0.25">
      <c r="A41" s="7">
        <v>54</v>
      </c>
      <c r="B41" s="7" t="s">
        <v>96</v>
      </c>
      <c r="C41" s="8">
        <v>1.0700599267225599E-2</v>
      </c>
      <c r="D41" s="8">
        <v>1.7110437416350301E-2</v>
      </c>
      <c r="E41" s="8">
        <f t="shared" si="0"/>
        <v>-0.37461568007604662</v>
      </c>
      <c r="F41" s="8">
        <f t="shared" si="1"/>
        <v>0.37461568007604662</v>
      </c>
      <c r="G41" s="7">
        <f t="shared" si="2"/>
        <v>25</v>
      </c>
      <c r="H41" s="8">
        <v>1.3771908987442899E-2</v>
      </c>
      <c r="I41" s="8">
        <f t="shared" si="3"/>
        <v>0.12911601488659</v>
      </c>
      <c r="J41" s="7">
        <f t="shared" si="4"/>
        <v>19</v>
      </c>
      <c r="K41" s="8">
        <f t="shared" si="5"/>
        <v>4.8368883725448869E-2</v>
      </c>
      <c r="L41" s="7">
        <f t="shared" si="6"/>
        <v>20</v>
      </c>
      <c r="M41" s="18">
        <f t="shared" si="7"/>
        <v>-1</v>
      </c>
      <c r="N41" s="18">
        <f t="shared" si="8"/>
        <v>-4.8368883725448869E-2</v>
      </c>
    </row>
    <row r="42" spans="1:14" x14ac:dyDescent="0.25">
      <c r="A42" s="7">
        <v>63</v>
      </c>
      <c r="B42" s="7" t="s">
        <v>97</v>
      </c>
      <c r="C42" s="8">
        <v>2.5418504179484901E-2</v>
      </c>
      <c r="D42" s="8">
        <v>1.5708135287542498E-2</v>
      </c>
      <c r="E42" s="8">
        <f t="shared" si="0"/>
        <v>0.61817451366384091</v>
      </c>
      <c r="F42" s="8">
        <f t="shared" si="1"/>
        <v>0.61817451366384091</v>
      </c>
      <c r="G42" s="7">
        <f t="shared" si="2"/>
        <v>30</v>
      </c>
      <c r="H42" s="8">
        <v>2.0860980412434199E-2</v>
      </c>
      <c r="I42" s="8">
        <f t="shared" si="3"/>
        <v>8.5239234718784279E-2</v>
      </c>
      <c r="J42" s="7">
        <f t="shared" si="4"/>
        <v>10</v>
      </c>
      <c r="K42" s="8">
        <f t="shared" si="5"/>
        <v>5.2692722467362452E-2</v>
      </c>
      <c r="L42" s="7">
        <f t="shared" si="6"/>
        <v>22</v>
      </c>
      <c r="M42" s="18">
        <f t="shared" si="7"/>
        <v>1</v>
      </c>
      <c r="N42" s="18">
        <f t="shared" si="8"/>
        <v>5.2692722467362452E-2</v>
      </c>
    </row>
    <row r="43" spans="1:14" x14ac:dyDescent="0.25">
      <c r="A43" s="7">
        <v>66</v>
      </c>
      <c r="B43" s="7" t="s">
        <v>98</v>
      </c>
      <c r="C43" s="8">
        <v>1.6545265056056999E-2</v>
      </c>
      <c r="D43" s="8">
        <v>1.4376959973809E-2</v>
      </c>
      <c r="E43" s="8">
        <f t="shared" si="0"/>
        <v>0.15081805097865436</v>
      </c>
      <c r="F43" s="8">
        <f t="shared" si="1"/>
        <v>0.15081805097865436</v>
      </c>
      <c r="G43" s="7">
        <f t="shared" si="2"/>
        <v>8</v>
      </c>
      <c r="H43" s="8">
        <v>1.55402341301581E-2</v>
      </c>
      <c r="I43" s="8">
        <f t="shared" si="3"/>
        <v>0.1144238877578191</v>
      </c>
      <c r="J43" s="7">
        <f t="shared" si="4"/>
        <v>16</v>
      </c>
      <c r="K43" s="8">
        <f t="shared" si="5"/>
        <v>1.7257187737034586E-2</v>
      </c>
      <c r="L43" s="7">
        <f t="shared" si="6"/>
        <v>10</v>
      </c>
      <c r="M43" s="18">
        <f t="shared" si="7"/>
        <v>1</v>
      </c>
      <c r="N43" s="18">
        <f t="shared" si="8"/>
        <v>1.7257187737034586E-2</v>
      </c>
    </row>
    <row r="44" spans="1:14" x14ac:dyDescent="0.25">
      <c r="A44" s="7">
        <v>68</v>
      </c>
      <c r="B44" s="7" t="s">
        <v>99</v>
      </c>
      <c r="C44" s="8">
        <v>2.3014967391852E-2</v>
      </c>
      <c r="D44" s="8">
        <v>1.8471007580405902E-2</v>
      </c>
      <c r="E44" s="8">
        <f t="shared" si="0"/>
        <v>0.24600497789120848</v>
      </c>
      <c r="F44" s="8">
        <f t="shared" si="1"/>
        <v>0.24600497789120848</v>
      </c>
      <c r="G44" s="7">
        <f t="shared" si="2"/>
        <v>19</v>
      </c>
      <c r="H44" s="8">
        <v>2.08416680409673E-2</v>
      </c>
      <c r="I44" s="8">
        <f t="shared" si="3"/>
        <v>8.5318219364408976E-2</v>
      </c>
      <c r="J44" s="7">
        <f t="shared" si="4"/>
        <v>11</v>
      </c>
      <c r="K44" s="8">
        <f t="shared" si="5"/>
        <v>2.0988706668458704E-2</v>
      </c>
      <c r="L44" s="7">
        <f t="shared" si="6"/>
        <v>15</v>
      </c>
      <c r="M44" s="18">
        <f t="shared" si="7"/>
        <v>1</v>
      </c>
      <c r="N44" s="18">
        <f t="shared" si="8"/>
        <v>2.0988706668458704E-2</v>
      </c>
    </row>
    <row r="45" spans="1:14" x14ac:dyDescent="0.25">
      <c r="A45" s="7">
        <v>70</v>
      </c>
      <c r="B45" s="7" t="s">
        <v>100</v>
      </c>
      <c r="C45" s="8">
        <v>4.2176808112089998E-3</v>
      </c>
      <c r="D45" s="8">
        <v>3.3969804211644301E-3</v>
      </c>
      <c r="E45" s="8">
        <f t="shared" si="0"/>
        <v>0.24159703274452399</v>
      </c>
      <c r="F45" s="8">
        <f t="shared" si="1"/>
        <v>0.24159703274452399</v>
      </c>
      <c r="G45" s="7">
        <f t="shared" si="2"/>
        <v>17</v>
      </c>
      <c r="H45" s="8">
        <v>3.81472650658524E-3</v>
      </c>
      <c r="I45" s="8">
        <f t="shared" si="3"/>
        <v>0.46613407350955183</v>
      </c>
      <c r="J45" s="7">
        <f t="shared" si="4"/>
        <v>31</v>
      </c>
      <c r="K45" s="8">
        <f t="shared" si="5"/>
        <v>0.11261660902102555</v>
      </c>
      <c r="L45" s="7">
        <f t="shared" si="6"/>
        <v>28</v>
      </c>
      <c r="M45" s="18">
        <f t="shared" si="7"/>
        <v>1</v>
      </c>
      <c r="N45" s="18">
        <f t="shared" si="8"/>
        <v>0.11261660902102555</v>
      </c>
    </row>
    <row r="46" spans="1:14" x14ac:dyDescent="0.25">
      <c r="A46" s="7">
        <v>73</v>
      </c>
      <c r="B46" s="7" t="s">
        <v>101</v>
      </c>
      <c r="C46" s="8">
        <v>2.44295599242026E-2</v>
      </c>
      <c r="D46" s="8">
        <v>2.13825858137415E-2</v>
      </c>
      <c r="E46" s="8">
        <f t="shared" si="0"/>
        <v>0.14249792504061712</v>
      </c>
      <c r="F46" s="8">
        <f t="shared" si="1"/>
        <v>0.14249792504061712</v>
      </c>
      <c r="G46" s="7">
        <f t="shared" si="2"/>
        <v>7</v>
      </c>
      <c r="H46" s="8">
        <v>2.2956104871359299E-2</v>
      </c>
      <c r="I46" s="8">
        <f t="shared" si="3"/>
        <v>7.7459743968060601E-2</v>
      </c>
      <c r="J46" s="7">
        <f t="shared" si="4"/>
        <v>8</v>
      </c>
      <c r="K46" s="8">
        <f t="shared" si="5"/>
        <v>1.1037852789626093E-2</v>
      </c>
      <c r="L46" s="7">
        <f t="shared" si="6"/>
        <v>7</v>
      </c>
      <c r="M46" s="18">
        <f t="shared" si="7"/>
        <v>1</v>
      </c>
      <c r="N46" s="18">
        <f t="shared" si="8"/>
        <v>1.1037852789626093E-2</v>
      </c>
    </row>
    <row r="47" spans="1:14" x14ac:dyDescent="0.25">
      <c r="A47" s="7">
        <v>76</v>
      </c>
      <c r="B47" s="7" t="s">
        <v>102</v>
      </c>
      <c r="C47" s="8">
        <v>2.1198189763471799E-2</v>
      </c>
      <c r="D47" s="8">
        <v>2.99115312136791E-2</v>
      </c>
      <c r="E47" s="8">
        <f t="shared" si="0"/>
        <v>-0.29130375800428859</v>
      </c>
      <c r="F47" s="8">
        <f t="shared" si="1"/>
        <v>0.29130375800428859</v>
      </c>
      <c r="G47" s="7">
        <f t="shared" si="2"/>
        <v>21</v>
      </c>
      <c r="H47" s="8">
        <v>2.51437771956202E-2</v>
      </c>
      <c r="I47" s="8">
        <f t="shared" si="3"/>
        <v>7.0720241911353746E-2</v>
      </c>
      <c r="J47" s="7">
        <f t="shared" si="4"/>
        <v>6</v>
      </c>
      <c r="K47" s="8">
        <f t="shared" si="5"/>
        <v>2.0601072235749741E-2</v>
      </c>
      <c r="L47" s="7">
        <f t="shared" si="6"/>
        <v>14</v>
      </c>
      <c r="M47" s="18">
        <f t="shared" si="7"/>
        <v>-1</v>
      </c>
      <c r="N47" s="18">
        <f t="shared" si="8"/>
        <v>-2.0601072235749741E-2</v>
      </c>
    </row>
    <row r="48" spans="1:14" x14ac:dyDescent="0.25">
      <c r="A48" s="7">
        <v>81</v>
      </c>
      <c r="B48" s="7" t="s">
        <v>103</v>
      </c>
      <c r="C48" s="8">
        <v>1.9484061350208599E-2</v>
      </c>
      <c r="D48" s="8">
        <v>1.6145809482504402E-2</v>
      </c>
      <c r="E48" s="8">
        <f t="shared" si="0"/>
        <v>0.20675655013280855</v>
      </c>
      <c r="F48" s="8">
        <f t="shared" si="1"/>
        <v>0.20675655013280855</v>
      </c>
      <c r="G48" s="7">
        <f t="shared" si="2"/>
        <v>12</v>
      </c>
      <c r="H48" s="8">
        <v>1.7866529285532201E-2</v>
      </c>
      <c r="I48" s="8">
        <f t="shared" si="3"/>
        <v>9.9525429781113325E-2</v>
      </c>
      <c r="J48" s="7">
        <f t="shared" si="4"/>
        <v>15</v>
      </c>
      <c r="K48" s="8">
        <f t="shared" si="5"/>
        <v>2.0577534512028074E-2</v>
      </c>
      <c r="L48" s="7">
        <f t="shared" si="6"/>
        <v>13</v>
      </c>
      <c r="M48" s="18">
        <f t="shared" si="7"/>
        <v>1</v>
      </c>
      <c r="N48" s="18">
        <f t="shared" si="8"/>
        <v>2.0577534512028074E-2</v>
      </c>
    </row>
    <row r="49" spans="1:25" x14ac:dyDescent="0.25">
      <c r="A49" s="7">
        <v>85</v>
      </c>
      <c r="B49" s="7" t="s">
        <v>104</v>
      </c>
      <c r="C49" s="8">
        <v>2.9286842669604799E-2</v>
      </c>
      <c r="D49" s="8">
        <v>2.3883636583126099E-2</v>
      </c>
      <c r="E49" s="8">
        <f t="shared" si="0"/>
        <v>0.22623045982436737</v>
      </c>
      <c r="F49" s="8">
        <f t="shared" si="1"/>
        <v>0.22623045982436737</v>
      </c>
      <c r="G49" s="7">
        <f t="shared" si="2"/>
        <v>15</v>
      </c>
      <c r="H49" s="8">
        <v>2.6620043769570199E-2</v>
      </c>
      <c r="I49" s="8">
        <f t="shared" si="3"/>
        <v>6.679831262607086E-2</v>
      </c>
      <c r="J49" s="7">
        <f t="shared" si="4"/>
        <v>5</v>
      </c>
      <c r="K49" s="8">
        <f t="shared" si="5"/>
        <v>1.5111812980887856E-2</v>
      </c>
      <c r="L49" s="7">
        <f t="shared" si="6"/>
        <v>8</v>
      </c>
      <c r="M49" s="18">
        <f t="shared" si="7"/>
        <v>1</v>
      </c>
      <c r="N49" s="18">
        <f t="shared" si="8"/>
        <v>1.5111812980887856E-2</v>
      </c>
    </row>
    <row r="50" spans="1:25" x14ac:dyDescent="0.25">
      <c r="A50" s="7">
        <v>86</v>
      </c>
      <c r="B50" s="7" t="s">
        <v>105</v>
      </c>
      <c r="C50" s="8">
        <v>8.6169849232173908E-3</v>
      </c>
      <c r="D50" s="8">
        <v>6.2918791825182299E-3</v>
      </c>
      <c r="E50" s="8">
        <f t="shared" si="0"/>
        <v>0.36954074820117133</v>
      </c>
      <c r="F50" s="8">
        <f t="shared" si="1"/>
        <v>0.36954074820117133</v>
      </c>
      <c r="G50" s="7">
        <f t="shared" si="2"/>
        <v>24</v>
      </c>
      <c r="H50" s="8">
        <v>7.4680147520849198E-3</v>
      </c>
      <c r="I50" s="8">
        <f t="shared" si="3"/>
        <v>0.23810531511644503</v>
      </c>
      <c r="J50" s="7">
        <f t="shared" si="4"/>
        <v>25</v>
      </c>
      <c r="K50" s="8">
        <f t="shared" si="5"/>
        <v>8.7989616298806764E-2</v>
      </c>
      <c r="L50" s="7">
        <f t="shared" si="6"/>
        <v>24</v>
      </c>
      <c r="M50" s="18">
        <f t="shared" si="7"/>
        <v>1</v>
      </c>
      <c r="N50" s="18">
        <f t="shared" si="8"/>
        <v>8.7989616298806764E-2</v>
      </c>
    </row>
    <row r="51" spans="1:25" x14ac:dyDescent="0.25">
      <c r="A51" s="7">
        <v>88</v>
      </c>
      <c r="B51" s="7" t="s">
        <v>106</v>
      </c>
      <c r="C51" s="8">
        <v>2.2431067025307401E-2</v>
      </c>
      <c r="D51" s="8">
        <v>1.4497417810379099E-2</v>
      </c>
      <c r="E51" s="8">
        <f t="shared" si="0"/>
        <v>0.54724567634716192</v>
      </c>
      <c r="F51" s="8">
        <f t="shared" si="1"/>
        <v>0.54724567634716192</v>
      </c>
      <c r="G51" s="7">
        <f t="shared" si="2"/>
        <v>29</v>
      </c>
      <c r="H51" s="8">
        <v>1.8737762402520699E-2</v>
      </c>
      <c r="I51" s="8">
        <f t="shared" si="3"/>
        <v>9.4897884157194301E-2</v>
      </c>
      <c r="J51" s="7">
        <f t="shared" si="4"/>
        <v>14</v>
      </c>
      <c r="K51" s="8">
        <f t="shared" si="5"/>
        <v>5.1932456799518419E-2</v>
      </c>
      <c r="L51" s="7">
        <f t="shared" si="6"/>
        <v>21</v>
      </c>
      <c r="M51" s="18">
        <f t="shared" si="7"/>
        <v>1</v>
      </c>
      <c r="N51" s="18">
        <f t="shared" si="8"/>
        <v>5.1932456799518419E-2</v>
      </c>
    </row>
    <row r="52" spans="1:25" x14ac:dyDescent="0.25">
      <c r="A52" s="7">
        <v>91</v>
      </c>
      <c r="B52" s="7" t="s">
        <v>107</v>
      </c>
      <c r="C52" s="8">
        <v>2.61541345847866E-3</v>
      </c>
      <c r="D52" s="8">
        <v>1.3418461051053301E-3</v>
      </c>
      <c r="E52" s="8">
        <f t="shared" si="0"/>
        <v>0.94911581032115411</v>
      </c>
      <c r="F52" s="8">
        <f t="shared" si="1"/>
        <v>0.94911581032115411</v>
      </c>
      <c r="G52" s="7">
        <f t="shared" si="2"/>
        <v>32</v>
      </c>
      <c r="H52" s="8">
        <v>1.9574557138652702E-3</v>
      </c>
      <c r="I52" s="8">
        <f t="shared" si="3"/>
        <v>0.90841084845193598</v>
      </c>
      <c r="J52" s="7">
        <f t="shared" si="4"/>
        <v>32</v>
      </c>
      <c r="K52" s="8">
        <f t="shared" si="5"/>
        <v>0.86218709853298636</v>
      </c>
      <c r="L52" s="7">
        <f t="shared" si="6"/>
        <v>33</v>
      </c>
      <c r="M52" s="18">
        <f t="shared" si="7"/>
        <v>1</v>
      </c>
      <c r="N52" s="18">
        <f t="shared" si="8"/>
        <v>0.86218709853298636</v>
      </c>
    </row>
    <row r="53" spans="1:25" x14ac:dyDescent="0.25">
      <c r="A53" s="7">
        <v>94</v>
      </c>
      <c r="B53" s="7" t="s">
        <v>108</v>
      </c>
      <c r="C53" s="8">
        <v>9.2418139518040503E-3</v>
      </c>
      <c r="D53" s="8">
        <v>6.5247693708088503E-3</v>
      </c>
      <c r="E53" s="8">
        <f t="shared" si="0"/>
        <v>0.41642001833060627</v>
      </c>
      <c r="F53" s="8">
        <f t="shared" si="1"/>
        <v>0.41642001833060627</v>
      </c>
      <c r="G53" s="7">
        <f t="shared" si="2"/>
        <v>27</v>
      </c>
      <c r="H53" s="8">
        <v>7.8457993683706106E-3</v>
      </c>
      <c r="I53" s="8">
        <f t="shared" si="3"/>
        <v>0.2266402596283475</v>
      </c>
      <c r="J53" s="7">
        <f t="shared" si="4"/>
        <v>24</v>
      </c>
      <c r="K53" s="8">
        <f t="shared" si="5"/>
        <v>9.4377541068889834E-2</v>
      </c>
      <c r="L53" s="7">
        <f t="shared" si="6"/>
        <v>26</v>
      </c>
      <c r="M53" s="18">
        <f t="shared" si="7"/>
        <v>1</v>
      </c>
      <c r="N53" s="18">
        <f t="shared" si="8"/>
        <v>9.4377541068889834E-2</v>
      </c>
    </row>
    <row r="54" spans="1:25" x14ac:dyDescent="0.25">
      <c r="A54" s="7">
        <v>95</v>
      </c>
      <c r="B54" s="7" t="s">
        <v>109</v>
      </c>
      <c r="C54" s="8">
        <v>2.2198459286636201E-2</v>
      </c>
      <c r="D54" s="8">
        <v>1.81806982337121E-2</v>
      </c>
      <c r="E54" s="8">
        <f t="shared" si="0"/>
        <v>0.22099047029305222</v>
      </c>
      <c r="F54" s="8">
        <f t="shared" si="1"/>
        <v>0.22099047029305222</v>
      </c>
      <c r="G54" s="7">
        <f t="shared" si="2"/>
        <v>14</v>
      </c>
      <c r="H54" s="8">
        <v>2.0088369157649999E-2</v>
      </c>
      <c r="I54" s="8">
        <f>MIN($H$24:$H$56)/H54</f>
        <v>8.8517589052881401E-2</v>
      </c>
      <c r="J54" s="7">
        <f t="shared" si="4"/>
        <v>13</v>
      </c>
      <c r="K54" s="8">
        <f t="shared" si="5"/>
        <v>1.9561543634003392E-2</v>
      </c>
      <c r="L54" s="7">
        <f t="shared" si="6"/>
        <v>11</v>
      </c>
      <c r="M54" s="18">
        <f t="shared" si="7"/>
        <v>1</v>
      </c>
      <c r="N54" s="18">
        <f t="shared" si="8"/>
        <v>1.9561543634003392E-2</v>
      </c>
    </row>
    <row r="55" spans="1:25" x14ac:dyDescent="0.25">
      <c r="A55" s="7">
        <v>97</v>
      </c>
      <c r="B55" s="7" t="s">
        <v>110</v>
      </c>
      <c r="C55" s="8">
        <v>3.4639586169339701E-3</v>
      </c>
      <c r="D55" s="8">
        <v>4.3730009857735602E-3</v>
      </c>
      <c r="E55" s="8">
        <f t="shared" si="0"/>
        <v>-0.20787609511109803</v>
      </c>
      <c r="F55" s="8">
        <f t="shared" si="1"/>
        <v>0.20787609511109803</v>
      </c>
      <c r="G55" s="7">
        <f t="shared" si="2"/>
        <v>13</v>
      </c>
      <c r="H55" s="8">
        <v>3.9412820664735402E-3</v>
      </c>
      <c r="I55" s="8">
        <f t="shared" si="3"/>
        <v>0.45116639099887113</v>
      </c>
      <c r="J55" s="7">
        <f>RANK(I55,$I$24:$I$56,1)</f>
        <v>30</v>
      </c>
      <c r="K55" s="8">
        <f t="shared" si="5"/>
        <v>9.3786707606212175E-2</v>
      </c>
      <c r="L55" s="7">
        <f t="shared" si="6"/>
        <v>25</v>
      </c>
      <c r="M55" s="18">
        <f t="shared" si="7"/>
        <v>-1</v>
      </c>
      <c r="N55" s="18">
        <f t="shared" si="8"/>
        <v>-9.3786707606212175E-2</v>
      </c>
    </row>
    <row r="56" spans="1:25" x14ac:dyDescent="0.25">
      <c r="A56" s="7">
        <v>99</v>
      </c>
      <c r="B56" s="7" t="s">
        <v>111</v>
      </c>
      <c r="C56" s="8">
        <v>3.5045911075721899E-3</v>
      </c>
      <c r="D56" s="8">
        <v>4.6295180241428804E-3</v>
      </c>
      <c r="E56" s="8">
        <f t="shared" si="0"/>
        <v>-0.24299007168871797</v>
      </c>
      <c r="F56" s="8">
        <f t="shared" si="1"/>
        <v>0.24299007168871797</v>
      </c>
      <c r="G56" s="7">
        <f t="shared" si="2"/>
        <v>18</v>
      </c>
      <c r="H56" s="8">
        <v>4.0913419115570096E-3</v>
      </c>
      <c r="I56" s="8">
        <f t="shared" si="3"/>
        <v>0.43461877405468036</v>
      </c>
      <c r="J56" s="7">
        <f t="shared" si="4"/>
        <v>29</v>
      </c>
      <c r="K56" s="8">
        <f t="shared" si="5"/>
        <v>0.1056080470648095</v>
      </c>
      <c r="L56" s="7">
        <f t="shared" si="6"/>
        <v>27</v>
      </c>
      <c r="M56" s="18">
        <f t="shared" si="7"/>
        <v>-1</v>
      </c>
      <c r="N56" s="18">
        <f t="shared" si="8"/>
        <v>-0.1056080470648095</v>
      </c>
    </row>
    <row r="57" spans="1:25" customFormat="1" ht="13.35" customHeight="1" x14ac:dyDescent="0.25">
      <c r="A57" s="30" t="s">
        <v>112</v>
      </c>
      <c r="B57" s="30"/>
      <c r="C57" s="30"/>
      <c r="D57" s="30"/>
      <c r="E57" s="30"/>
      <c r="F57" s="30"/>
      <c r="G57" s="30"/>
      <c r="H57" s="30"/>
      <c r="I57" s="30"/>
      <c r="J57" s="30"/>
      <c r="K57" s="30"/>
      <c r="L57" s="30"/>
      <c r="M57" s="18"/>
      <c r="N57" s="18"/>
      <c r="O57" s="18"/>
      <c r="P57" s="18"/>
      <c r="Q57" s="18"/>
      <c r="R57" s="18"/>
      <c r="S57" s="18"/>
      <c r="T57" s="18"/>
      <c r="U57" s="18"/>
      <c r="V57" s="18"/>
      <c r="W57" s="18"/>
      <c r="X57" s="18"/>
      <c r="Y57" s="18"/>
    </row>
    <row r="58" spans="1:25" customFormat="1" ht="13.35" customHeight="1" x14ac:dyDescent="0.25">
      <c r="A58" s="31" t="s">
        <v>113</v>
      </c>
      <c r="B58" s="31"/>
      <c r="C58" s="19">
        <f>AVERAGE(C24:C56)</f>
        <v>1.7055723895722179E-2</v>
      </c>
      <c r="D58" s="19">
        <f>AVERAGE(D24:D56)</f>
        <v>1.4448015135246434E-2</v>
      </c>
      <c r="E58" s="19">
        <f>AVERAGE(E24:E56)</f>
        <v>0.23532412956801399</v>
      </c>
      <c r="F58" s="19">
        <f>AVERAGE(F24:F56)</f>
        <v>0.33042922403838743</v>
      </c>
      <c r="G58" s="15" t="s">
        <v>114</v>
      </c>
      <c r="H58" s="19">
        <f>AVERAGE(H24:H56)</f>
        <v>1.5797642399151435E-2</v>
      </c>
      <c r="I58" s="19">
        <f>AVERAGE(I24:I56)</f>
        <v>0.21006344804130278</v>
      </c>
      <c r="J58" s="15" t="s">
        <v>114</v>
      </c>
      <c r="K58" s="19">
        <f>AVERAGE(K24:K56)</f>
        <v>8.1008313336446633E-2</v>
      </c>
      <c r="L58" s="15" t="s">
        <v>114</v>
      </c>
      <c r="M58" s="18"/>
      <c r="N58" s="18"/>
      <c r="O58" s="18"/>
      <c r="P58" s="18"/>
      <c r="Q58" s="18"/>
      <c r="R58" s="18"/>
      <c r="S58" s="18"/>
      <c r="T58" s="18"/>
      <c r="U58" s="18"/>
      <c r="V58" s="18"/>
      <c r="W58" s="18"/>
      <c r="X58" s="18"/>
      <c r="Y58" s="18"/>
    </row>
    <row r="59" spans="1:25" customFormat="1" ht="13.35" customHeight="1" x14ac:dyDescent="0.25">
      <c r="A59" s="31" t="s">
        <v>115</v>
      </c>
      <c r="B59" s="31"/>
      <c r="C59" s="19">
        <f>_xlfn.STDEV.S(C24:C56)</f>
        <v>1.0633359885840266E-2</v>
      </c>
      <c r="D59" s="19">
        <f t="shared" ref="D59:K59" si="9">_xlfn.STDEV.S(D24:D56)</f>
        <v>9.5113372952648646E-3</v>
      </c>
      <c r="E59" s="19">
        <f t="shared" si="9"/>
        <v>0.38108966319966714</v>
      </c>
      <c r="F59" s="19">
        <f t="shared" si="9"/>
        <v>0.29956946930393497</v>
      </c>
      <c r="G59" s="15" t="s">
        <v>114</v>
      </c>
      <c r="H59" s="19">
        <f t="shared" si="9"/>
        <v>9.8964424547330967E-3</v>
      </c>
      <c r="I59" s="19">
        <f t="shared" si="9"/>
        <v>0.22556732936554535</v>
      </c>
      <c r="J59" s="15" t="s">
        <v>114</v>
      </c>
      <c r="K59" s="19">
        <f t="shared" si="9"/>
        <v>0.15404590822649067</v>
      </c>
      <c r="L59" s="15" t="s">
        <v>114</v>
      </c>
      <c r="M59" s="18"/>
      <c r="N59" s="18"/>
      <c r="O59" s="18"/>
      <c r="P59" s="18"/>
      <c r="Q59" s="18"/>
      <c r="R59" s="18"/>
      <c r="S59" s="18"/>
      <c r="T59" s="18"/>
      <c r="U59" s="18"/>
      <c r="V59" s="18"/>
      <c r="W59" s="18"/>
      <c r="X59" s="18"/>
      <c r="Y59" s="18"/>
    </row>
    <row r="60" spans="1:25" customFormat="1" ht="13.35" customHeight="1" x14ac:dyDescent="0.25">
      <c r="A60" s="31" t="s">
        <v>116</v>
      </c>
      <c r="B60" s="31"/>
      <c r="C60" s="19">
        <f>_xlfn.VAR.S(C24:C56)</f>
        <v>1.130683424617969E-4</v>
      </c>
      <c r="D60" s="19">
        <f t="shared" ref="D60:K60" si="10">_xlfn.VAR.S(D24:D56)</f>
        <v>9.046553714429635E-5</v>
      </c>
      <c r="E60" s="19">
        <f t="shared" si="10"/>
        <v>0.14522933139763572</v>
      </c>
      <c r="F60" s="19">
        <f t="shared" si="10"/>
        <v>8.9741866939041237E-2</v>
      </c>
      <c r="G60" s="15" t="s">
        <v>114</v>
      </c>
      <c r="H60" s="19">
        <f t="shared" si="10"/>
        <v>9.7939573259843633E-5</v>
      </c>
      <c r="I60" s="19">
        <f t="shared" si="10"/>
        <v>5.0880620077104421E-2</v>
      </c>
      <c r="J60" s="15" t="s">
        <v>114</v>
      </c>
      <c r="K60" s="19">
        <f t="shared" si="10"/>
        <v>2.3730141841324388E-2</v>
      </c>
      <c r="L60" s="15" t="s">
        <v>114</v>
      </c>
      <c r="M60" s="18"/>
      <c r="N60" s="18"/>
      <c r="O60" s="18"/>
      <c r="P60" s="18"/>
      <c r="Q60" s="18"/>
      <c r="R60" s="18"/>
      <c r="S60" s="18"/>
      <c r="T60" s="18"/>
      <c r="U60" s="18"/>
      <c r="V60" s="18"/>
      <c r="W60" s="18"/>
      <c r="X60" s="18"/>
      <c r="Y60" s="18"/>
    </row>
    <row r="61" spans="1:25" customFormat="1" ht="13.35" customHeight="1" x14ac:dyDescent="0.25">
      <c r="A61" s="31" t="s">
        <v>117</v>
      </c>
      <c r="B61" s="31"/>
      <c r="C61" s="19">
        <f>MAX(C24:C56)</f>
        <v>4.3400316176202797E-2</v>
      </c>
      <c r="D61" s="19">
        <f t="shared" ref="D61:K61" si="11">MAX(D24:D56)</f>
        <v>3.8950017847490102E-2</v>
      </c>
      <c r="E61" s="19">
        <f t="shared" si="11"/>
        <v>1.5571106318909749</v>
      </c>
      <c r="F61" s="19">
        <f t="shared" si="11"/>
        <v>1.5571106318909749</v>
      </c>
      <c r="G61" s="15" t="s">
        <v>114</v>
      </c>
      <c r="H61" s="19">
        <f t="shared" si="11"/>
        <v>4.1321825191176602E-2</v>
      </c>
      <c r="I61" s="19">
        <f t="shared" si="11"/>
        <v>1</v>
      </c>
      <c r="J61" s="15" t="s">
        <v>114</v>
      </c>
      <c r="K61" s="19">
        <f t="shared" si="11"/>
        <v>0.86218709853298636</v>
      </c>
      <c r="L61" s="15" t="s">
        <v>114</v>
      </c>
      <c r="M61" s="18"/>
      <c r="N61" s="18"/>
      <c r="O61" s="18"/>
      <c r="P61" s="18"/>
      <c r="Q61" s="18"/>
      <c r="R61" s="18"/>
      <c r="S61" s="18"/>
      <c r="T61" s="18"/>
      <c r="U61" s="18"/>
      <c r="V61" s="18"/>
      <c r="W61" s="18"/>
      <c r="X61" s="18"/>
      <c r="Y61" s="18"/>
    </row>
    <row r="62" spans="1:25" customFormat="1" ht="13.35" customHeight="1" x14ac:dyDescent="0.25">
      <c r="A62" s="31" t="s">
        <v>118</v>
      </c>
      <c r="B62" s="31"/>
      <c r="C62" s="19">
        <f>MIN(C24:C56)</f>
        <v>1.50264611210457E-3</v>
      </c>
      <c r="D62" s="19">
        <f>MIN(D24:D56)</f>
        <v>1.3418461051053301E-3</v>
      </c>
      <c r="E62" s="19">
        <f>MIN(E24:E56)</f>
        <v>-0.37461568007604662</v>
      </c>
      <c r="F62" s="19">
        <f>MIN(F24:F56)</f>
        <v>4.6101749748886311E-2</v>
      </c>
      <c r="G62" s="15" t="s">
        <v>114</v>
      </c>
      <c r="H62" s="19">
        <f>MIN(H24:H56)</f>
        <v>1.77817400583944E-3</v>
      </c>
      <c r="I62" s="19">
        <f>MIN(I24:I56)</f>
        <v>4.3032320029734103E-2</v>
      </c>
      <c r="J62" s="15" t="s">
        <v>114</v>
      </c>
      <c r="K62" s="19">
        <f>MIN(K24:K56)</f>
        <v>4.9167284764491054E-3</v>
      </c>
      <c r="L62" s="15" t="s">
        <v>114</v>
      </c>
      <c r="M62" s="18"/>
      <c r="N62" s="18"/>
      <c r="O62" s="18"/>
      <c r="P62" s="18"/>
      <c r="Q62" s="18"/>
      <c r="R62" s="18"/>
      <c r="S62" s="18"/>
      <c r="T62" s="18"/>
      <c r="U62" s="18"/>
      <c r="V62" s="18"/>
      <c r="W62" s="18"/>
      <c r="X62" s="18"/>
      <c r="Y62" s="18"/>
    </row>
    <row r="63" spans="1:25" ht="18.75" x14ac:dyDescent="0.25">
      <c r="A63" s="22" t="s">
        <v>119</v>
      </c>
      <c r="B63" s="22"/>
      <c r="C63" s="22"/>
      <c r="D63" s="22"/>
      <c r="E63" s="22"/>
      <c r="F63" s="22"/>
      <c r="G63" s="22"/>
      <c r="H63" s="22"/>
      <c r="I63" s="22"/>
      <c r="J63" s="22"/>
      <c r="K63" s="22"/>
      <c r="L63" s="22"/>
    </row>
    <row r="64" spans="1:25" ht="43.7" customHeight="1" x14ac:dyDescent="0.25">
      <c r="A64" s="23"/>
      <c r="B64" s="23"/>
      <c r="C64" s="23"/>
      <c r="D64" s="23"/>
      <c r="E64" s="23"/>
      <c r="F64" s="23"/>
      <c r="G64" s="23"/>
      <c r="H64" s="23"/>
      <c r="I64" s="23"/>
      <c r="J64" s="23"/>
      <c r="K64" s="23"/>
      <c r="L64" s="23"/>
    </row>
  </sheetData>
  <mergeCells count="20">
    <mergeCell ref="B18:L18"/>
    <mergeCell ref="A14:L14"/>
    <mergeCell ref="B15:F15"/>
    <mergeCell ref="H15:L15"/>
    <mergeCell ref="B16:L16"/>
    <mergeCell ref="B17:L17"/>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97DCF-8A1D-4CE4-AD68-39DDA6FD7B06}">
  <dimension ref="A14:Y64"/>
  <sheetViews>
    <sheetView zoomScale="80" zoomScaleNormal="80" workbookViewId="0"/>
  </sheetViews>
  <sheetFormatPr baseColWidth="10" defaultColWidth="12.140625" defaultRowHeight="15" x14ac:dyDescent="0.25"/>
  <cols>
    <col min="1" max="1" width="18.42578125" style="9" customWidth="1"/>
    <col min="2" max="12" width="15.140625" style="9" customWidth="1"/>
    <col min="13" max="16384" width="12.140625" style="1"/>
  </cols>
  <sheetData>
    <row r="14" spans="1:12" ht="18.75" x14ac:dyDescent="0.25">
      <c r="A14" s="22" t="s">
        <v>55</v>
      </c>
      <c r="B14" s="22"/>
      <c r="C14" s="22"/>
      <c r="D14" s="22"/>
      <c r="E14" s="22"/>
      <c r="F14" s="22"/>
      <c r="G14" s="22"/>
      <c r="H14" s="22"/>
      <c r="I14" s="22"/>
      <c r="J14" s="22"/>
      <c r="K14" s="22"/>
      <c r="L14" s="22"/>
    </row>
    <row r="15" spans="1:12" s="4" customFormat="1" ht="44.1" customHeight="1" x14ac:dyDescent="0.25">
      <c r="A15" s="2" t="s">
        <v>1</v>
      </c>
      <c r="B15" s="32" t="s">
        <v>9</v>
      </c>
      <c r="C15" s="33"/>
      <c r="D15" s="33"/>
      <c r="E15" s="33"/>
      <c r="F15" s="34"/>
      <c r="G15" s="3" t="s">
        <v>3</v>
      </c>
      <c r="H15" s="24" t="s">
        <v>42</v>
      </c>
      <c r="I15" s="24"/>
      <c r="J15" s="24"/>
      <c r="K15" s="24"/>
      <c r="L15" s="24"/>
    </row>
    <row r="16" spans="1:12" s="4" customFormat="1" ht="44.1" customHeight="1" x14ac:dyDescent="0.25">
      <c r="A16" s="2" t="s">
        <v>5</v>
      </c>
      <c r="B16" s="24" t="s">
        <v>44</v>
      </c>
      <c r="C16" s="24"/>
      <c r="D16" s="24"/>
      <c r="E16" s="24"/>
      <c r="F16" s="24"/>
      <c r="G16" s="24"/>
      <c r="H16" s="24"/>
      <c r="I16" s="24"/>
      <c r="J16" s="24"/>
      <c r="K16" s="24"/>
      <c r="L16" s="24"/>
    </row>
    <row r="17" spans="1:14" s="4" customFormat="1" ht="44.1" customHeight="1" x14ac:dyDescent="0.25">
      <c r="A17" s="2" t="s">
        <v>56</v>
      </c>
      <c r="B17" s="24" t="s">
        <v>150</v>
      </c>
      <c r="C17" s="24"/>
      <c r="D17" s="24"/>
      <c r="E17" s="24"/>
      <c r="F17" s="24"/>
      <c r="G17" s="24"/>
      <c r="H17" s="24"/>
      <c r="I17" s="24"/>
      <c r="J17" s="24"/>
      <c r="K17" s="24"/>
      <c r="L17" s="24"/>
    </row>
    <row r="18" spans="1:14" s="4" customFormat="1" ht="44.1" customHeight="1" x14ac:dyDescent="0.25">
      <c r="A18" s="2" t="s">
        <v>58</v>
      </c>
      <c r="B18" s="24" t="s">
        <v>151</v>
      </c>
      <c r="C18" s="24"/>
      <c r="D18" s="24"/>
      <c r="E18" s="24"/>
      <c r="F18" s="24"/>
      <c r="G18" s="24"/>
      <c r="H18" s="24"/>
      <c r="I18" s="24"/>
      <c r="J18" s="24"/>
      <c r="K18" s="24"/>
      <c r="L18" s="24"/>
    </row>
    <row r="19" spans="1:14" s="4" customFormat="1" ht="44.1" customHeight="1" x14ac:dyDescent="0.25">
      <c r="A19" s="2" t="s">
        <v>60</v>
      </c>
      <c r="B19" s="24"/>
      <c r="C19" s="24"/>
      <c r="D19" s="24"/>
      <c r="E19" s="24"/>
      <c r="F19" s="24"/>
      <c r="G19" s="24"/>
      <c r="H19" s="24"/>
      <c r="I19" s="24"/>
      <c r="J19" s="24"/>
      <c r="K19" s="24"/>
      <c r="L19" s="24"/>
    </row>
    <row r="20" spans="1:14" s="4" customFormat="1" ht="44.1" customHeight="1" x14ac:dyDescent="0.25">
      <c r="A20" s="2" t="s">
        <v>61</v>
      </c>
      <c r="B20" s="24" t="s">
        <v>177</v>
      </c>
      <c r="C20" s="24"/>
      <c r="D20" s="24"/>
      <c r="E20" s="24"/>
      <c r="F20" s="24"/>
      <c r="G20" s="24"/>
      <c r="H20" s="24"/>
      <c r="I20" s="24"/>
      <c r="J20" s="24"/>
      <c r="K20" s="24"/>
      <c r="L20" s="24"/>
    </row>
    <row r="21" spans="1:14" s="4" customFormat="1" ht="43.7" customHeight="1" x14ac:dyDescent="0.25">
      <c r="A21" s="16" t="s">
        <v>62</v>
      </c>
      <c r="B21" s="25" t="s">
        <v>63</v>
      </c>
      <c r="C21" s="25"/>
      <c r="D21" s="25"/>
      <c r="E21" s="17" t="s">
        <v>64</v>
      </c>
      <c r="F21" s="26" t="s">
        <v>152</v>
      </c>
      <c r="G21" s="27"/>
      <c r="H21" s="27"/>
      <c r="I21" s="28"/>
      <c r="J21" s="14" t="s">
        <v>65</v>
      </c>
      <c r="K21" s="29" t="s">
        <v>14</v>
      </c>
      <c r="L21" s="29"/>
    </row>
    <row r="22" spans="1:14" ht="18.75" x14ac:dyDescent="0.25">
      <c r="A22" s="22" t="s">
        <v>66</v>
      </c>
      <c r="B22" s="22"/>
      <c r="C22" s="22"/>
      <c r="D22" s="22"/>
      <c r="E22" s="22"/>
      <c r="F22" s="22"/>
      <c r="G22" s="22"/>
      <c r="H22" s="22"/>
      <c r="I22" s="22"/>
      <c r="J22" s="22"/>
      <c r="K22" s="22"/>
      <c r="L22" s="22"/>
    </row>
    <row r="23" spans="1:14" s="6" customFormat="1" ht="32.25" customHeight="1" x14ac:dyDescent="0.25">
      <c r="A23" s="3" t="s">
        <v>67</v>
      </c>
      <c r="B23" s="5" t="s">
        <v>68</v>
      </c>
      <c r="C23" s="2" t="s">
        <v>69</v>
      </c>
      <c r="D23" s="2" t="s">
        <v>70</v>
      </c>
      <c r="E23" s="2" t="s">
        <v>71</v>
      </c>
      <c r="F23" s="2" t="s">
        <v>72</v>
      </c>
      <c r="G23" s="2" t="s">
        <v>73</v>
      </c>
      <c r="H23" s="2" t="s">
        <v>74</v>
      </c>
      <c r="I23" s="2" t="s">
        <v>75</v>
      </c>
      <c r="J23" s="2" t="s">
        <v>76</v>
      </c>
      <c r="K23" s="2" t="s">
        <v>77</v>
      </c>
      <c r="L23" s="2" t="s">
        <v>78</v>
      </c>
    </row>
    <row r="24" spans="1:14" x14ac:dyDescent="0.25">
      <c r="A24" s="7">
        <v>5</v>
      </c>
      <c r="B24" s="7" t="s">
        <v>79</v>
      </c>
      <c r="C24" s="8">
        <v>0.17315304132439899</v>
      </c>
      <c r="D24" s="8">
        <v>0.13860667437036001</v>
      </c>
      <c r="E24" s="8">
        <f>(C24-D24)/D24</f>
        <v>0.24924028450268093</v>
      </c>
      <c r="F24" s="8">
        <f>ABS(E24)</f>
        <v>0.24924028450268093</v>
      </c>
      <c r="G24" s="7">
        <f>RANK(F24,$F$24:$F$56,1)</f>
        <v>33</v>
      </c>
      <c r="H24" s="8">
        <v>0.15688535883424101</v>
      </c>
      <c r="I24" s="8">
        <f>MIN($H$24:$H$56)/H24</f>
        <v>0.60018081541850221</v>
      </c>
      <c r="J24" s="7">
        <f>RANK(I24,$I$24:$I$56,1)</f>
        <v>28</v>
      </c>
      <c r="K24" s="8">
        <f>I24*F24</f>
        <v>0.14958923718795852</v>
      </c>
      <c r="L24" s="7">
        <f>RANK(K24,$K$24:$K$56,1)</f>
        <v>31</v>
      </c>
      <c r="M24" s="18">
        <f>IF(E24&gt;0,1,-1)</f>
        <v>1</v>
      </c>
      <c r="N24" s="18">
        <f>K24*M24</f>
        <v>0.14958923718795852</v>
      </c>
    </row>
    <row r="25" spans="1:14" x14ac:dyDescent="0.25">
      <c r="A25" s="7">
        <v>8</v>
      </c>
      <c r="B25" s="7" t="s">
        <v>80</v>
      </c>
      <c r="C25" s="8">
        <v>0.26115989351938201</v>
      </c>
      <c r="D25" s="8">
        <v>0.23697732605195099</v>
      </c>
      <c r="E25" s="8">
        <f t="shared" ref="E25:E56" si="0">(C25-D25)/D25</f>
        <v>0.10204591245210372</v>
      </c>
      <c r="F25" s="8">
        <f t="shared" ref="F25:F56" si="1">ABS(E25)</f>
        <v>0.10204591245210372</v>
      </c>
      <c r="G25" s="7">
        <f t="shared" ref="G25:G56" si="2">RANK(F25,$F$24:$F$56,1)</f>
        <v>13</v>
      </c>
      <c r="H25" s="8">
        <v>0.24969325694796199</v>
      </c>
      <c r="I25" s="8">
        <f t="shared" ref="I25:I56" si="3">MIN($H$24:$H$56)/H25</f>
        <v>0.37710102284413183</v>
      </c>
      <c r="J25" s="7">
        <f t="shared" ref="J25:J56" si="4">RANK(I25,$I$24:$I$56,1)</f>
        <v>21</v>
      </c>
      <c r="K25" s="8">
        <f t="shared" ref="K25:K56" si="5">I25*F25</f>
        <v>3.8481617962751041E-2</v>
      </c>
      <c r="L25" s="7">
        <f t="shared" ref="L25:L56" si="6">RANK(K25,$K$24:$K$56,1)</f>
        <v>16</v>
      </c>
      <c r="M25" s="18">
        <f t="shared" ref="M25:M56" si="7">IF(E25&gt;0,1,-1)</f>
        <v>1</v>
      </c>
      <c r="N25" s="18">
        <f t="shared" ref="N25:N56" si="8">K25*M25</f>
        <v>3.8481617962751041E-2</v>
      </c>
    </row>
    <row r="26" spans="1:14" x14ac:dyDescent="0.25">
      <c r="A26" s="7">
        <v>11</v>
      </c>
      <c r="B26" s="7" t="s">
        <v>81</v>
      </c>
      <c r="C26" s="8">
        <v>0.10648724149192</v>
      </c>
      <c r="D26" s="8">
        <v>8.9504352978387797E-2</v>
      </c>
      <c r="E26" s="8">
        <f t="shared" si="0"/>
        <v>0.18974371579037039</v>
      </c>
      <c r="F26" s="8">
        <f t="shared" si="1"/>
        <v>0.18974371579037039</v>
      </c>
      <c r="G26" s="7">
        <f t="shared" si="2"/>
        <v>25</v>
      </c>
      <c r="H26" s="8">
        <v>9.8555462975558797E-2</v>
      </c>
      <c r="I26" s="8">
        <f t="shared" si="3"/>
        <v>0.95539688769672915</v>
      </c>
      <c r="J26" s="7">
        <f t="shared" si="4"/>
        <v>32</v>
      </c>
      <c r="K26" s="8">
        <f t="shared" si="5"/>
        <v>0.18128055552613259</v>
      </c>
      <c r="L26" s="7">
        <f t="shared" si="6"/>
        <v>32</v>
      </c>
      <c r="M26" s="18">
        <f t="shared" si="7"/>
        <v>1</v>
      </c>
      <c r="N26" s="18">
        <f t="shared" si="8"/>
        <v>0.18128055552613259</v>
      </c>
    </row>
    <row r="27" spans="1:14" x14ac:dyDescent="0.25">
      <c r="A27" s="7">
        <v>13</v>
      </c>
      <c r="B27" s="7" t="s">
        <v>82</v>
      </c>
      <c r="C27" s="8">
        <v>0.32585591960089999</v>
      </c>
      <c r="D27" s="8">
        <v>0.31591396748851602</v>
      </c>
      <c r="E27" s="8">
        <f t="shared" si="0"/>
        <v>3.1470441751662574E-2</v>
      </c>
      <c r="F27" s="8">
        <f t="shared" si="1"/>
        <v>3.1470441751662574E-2</v>
      </c>
      <c r="G27" s="7">
        <f t="shared" si="2"/>
        <v>3</v>
      </c>
      <c r="H27" s="8">
        <v>0.32104673447249599</v>
      </c>
      <c r="I27" s="8">
        <f t="shared" si="3"/>
        <v>0.29328933292864789</v>
      </c>
      <c r="J27" s="7">
        <f t="shared" si="4"/>
        <v>14</v>
      </c>
      <c r="K27" s="8">
        <f t="shared" si="5"/>
        <v>9.2299448683149862E-3</v>
      </c>
      <c r="L27" s="7">
        <f t="shared" si="6"/>
        <v>3</v>
      </c>
      <c r="M27" s="18">
        <f t="shared" si="7"/>
        <v>1</v>
      </c>
      <c r="N27" s="18">
        <f t="shared" si="8"/>
        <v>9.2299448683149862E-3</v>
      </c>
    </row>
    <row r="28" spans="1:14" x14ac:dyDescent="0.25">
      <c r="A28" s="7">
        <v>15</v>
      </c>
      <c r="B28" s="7" t="s">
        <v>83</v>
      </c>
      <c r="C28" s="8">
        <v>0.32735265261642899</v>
      </c>
      <c r="D28" s="8">
        <v>0.30437055275978098</v>
      </c>
      <c r="E28" s="8">
        <f t="shared" si="0"/>
        <v>7.5506975455625694E-2</v>
      </c>
      <c r="F28" s="8">
        <f t="shared" si="1"/>
        <v>7.5506975455625694E-2</v>
      </c>
      <c r="G28" s="7">
        <f t="shared" si="2"/>
        <v>6</v>
      </c>
      <c r="H28" s="8">
        <v>0.31631789898243801</v>
      </c>
      <c r="I28" s="8">
        <f t="shared" si="3"/>
        <v>0.29767389988129267</v>
      </c>
      <c r="J28" s="7">
        <f t="shared" si="4"/>
        <v>16</v>
      </c>
      <c r="K28" s="8">
        <f t="shared" si="5"/>
        <v>2.2476455852117147E-2</v>
      </c>
      <c r="L28" s="7">
        <f t="shared" si="6"/>
        <v>6</v>
      </c>
      <c r="M28" s="18">
        <f t="shared" si="7"/>
        <v>1</v>
      </c>
      <c r="N28" s="18">
        <f t="shared" si="8"/>
        <v>2.2476455852117147E-2</v>
      </c>
    </row>
    <row r="29" spans="1:14" x14ac:dyDescent="0.25">
      <c r="A29" s="7">
        <v>17</v>
      </c>
      <c r="B29" s="7" t="s">
        <v>84</v>
      </c>
      <c r="C29" s="8">
        <v>0.266702727859359</v>
      </c>
      <c r="D29" s="8">
        <v>0.273909455235541</v>
      </c>
      <c r="E29" s="8">
        <f t="shared" si="0"/>
        <v>-2.6310619215334383E-2</v>
      </c>
      <c r="F29" s="8">
        <f t="shared" si="1"/>
        <v>2.6310619215334383E-2</v>
      </c>
      <c r="G29" s="7">
        <f t="shared" si="2"/>
        <v>2</v>
      </c>
      <c r="H29" s="8">
        <v>0.27008915370007502</v>
      </c>
      <c r="I29" s="8">
        <f t="shared" si="3"/>
        <v>0.34862407950272661</v>
      </c>
      <c r="J29" s="7">
        <f t="shared" si="4"/>
        <v>20</v>
      </c>
      <c r="K29" s="8">
        <f t="shared" si="5"/>
        <v>9.1725154050926998E-3</v>
      </c>
      <c r="L29" s="7">
        <f t="shared" si="6"/>
        <v>2</v>
      </c>
      <c r="M29" s="18">
        <f t="shared" si="7"/>
        <v>-1</v>
      </c>
      <c r="N29" s="18">
        <f t="shared" si="8"/>
        <v>-9.1725154050926998E-3</v>
      </c>
    </row>
    <row r="30" spans="1:14" x14ac:dyDescent="0.25">
      <c r="A30" s="7">
        <v>18</v>
      </c>
      <c r="B30" s="7" t="s">
        <v>85</v>
      </c>
      <c r="C30" s="8">
        <v>0.42029488092671002</v>
      </c>
      <c r="D30" s="8">
        <v>0.36101215671456899</v>
      </c>
      <c r="E30" s="8">
        <f t="shared" si="0"/>
        <v>0.16421254273443314</v>
      </c>
      <c r="F30" s="8">
        <f t="shared" si="1"/>
        <v>0.16421254273443314</v>
      </c>
      <c r="G30" s="7">
        <f t="shared" si="2"/>
        <v>23</v>
      </c>
      <c r="H30" s="8">
        <v>0.39126689201023401</v>
      </c>
      <c r="I30" s="8">
        <f t="shared" si="3"/>
        <v>0.24065307981615847</v>
      </c>
      <c r="J30" s="7">
        <f t="shared" si="4"/>
        <v>6</v>
      </c>
      <c r="K30" s="8">
        <f t="shared" si="5"/>
        <v>3.9518254153483874E-2</v>
      </c>
      <c r="L30" s="7">
        <f t="shared" si="6"/>
        <v>18</v>
      </c>
      <c r="M30" s="18">
        <f t="shared" si="7"/>
        <v>1</v>
      </c>
      <c r="N30" s="18">
        <f t="shared" si="8"/>
        <v>3.9518254153483874E-2</v>
      </c>
    </row>
    <row r="31" spans="1:14" x14ac:dyDescent="0.25">
      <c r="A31" s="7">
        <v>19</v>
      </c>
      <c r="B31" s="7" t="s">
        <v>86</v>
      </c>
      <c r="C31" s="8">
        <v>0.45117107622725</v>
      </c>
      <c r="D31" s="8">
        <v>0.38775717753887301</v>
      </c>
      <c r="E31" s="8">
        <f t="shared" si="0"/>
        <v>0.16354023177822335</v>
      </c>
      <c r="F31" s="8">
        <f t="shared" si="1"/>
        <v>0.16354023177822335</v>
      </c>
      <c r="G31" s="7">
        <f t="shared" si="2"/>
        <v>22</v>
      </c>
      <c r="H31" s="8">
        <v>0.420598131518025</v>
      </c>
      <c r="I31" s="8">
        <f t="shared" si="3"/>
        <v>0.22387066307812123</v>
      </c>
      <c r="J31" s="7">
        <f t="shared" si="4"/>
        <v>4</v>
      </c>
      <c r="K31" s="8">
        <f t="shared" si="5"/>
        <v>3.6611860128140494E-2</v>
      </c>
      <c r="L31" s="7">
        <f t="shared" si="6"/>
        <v>15</v>
      </c>
      <c r="M31" s="18">
        <f t="shared" si="7"/>
        <v>1</v>
      </c>
      <c r="N31" s="18">
        <f t="shared" si="8"/>
        <v>3.6611860128140494E-2</v>
      </c>
    </row>
    <row r="32" spans="1:14" x14ac:dyDescent="0.25">
      <c r="A32" s="7">
        <v>20</v>
      </c>
      <c r="B32" s="7" t="s">
        <v>87</v>
      </c>
      <c r="C32" s="8">
        <v>0.397561969727243</v>
      </c>
      <c r="D32" s="8">
        <v>0.35775544205467702</v>
      </c>
      <c r="E32" s="8">
        <f t="shared" si="0"/>
        <v>0.11126742739103382</v>
      </c>
      <c r="F32" s="8">
        <f t="shared" si="1"/>
        <v>0.11126742739103382</v>
      </c>
      <c r="G32" s="7">
        <f t="shared" si="2"/>
        <v>15</v>
      </c>
      <c r="H32" s="8">
        <v>0.378409147628539</v>
      </c>
      <c r="I32" s="8">
        <f t="shared" si="3"/>
        <v>0.24883009087504876</v>
      </c>
      <c r="J32" s="7">
        <f t="shared" si="4"/>
        <v>7</v>
      </c>
      <c r="K32" s="8">
        <f t="shared" si="5"/>
        <v>2.7686684069143836E-2</v>
      </c>
      <c r="L32" s="7">
        <f t="shared" si="6"/>
        <v>12</v>
      </c>
      <c r="M32" s="18">
        <f t="shared" si="7"/>
        <v>1</v>
      </c>
      <c r="N32" s="18">
        <f t="shared" si="8"/>
        <v>2.7686684069143836E-2</v>
      </c>
    </row>
    <row r="33" spans="1:14" x14ac:dyDescent="0.25">
      <c r="A33" s="7">
        <v>23</v>
      </c>
      <c r="B33" s="7" t="s">
        <v>88</v>
      </c>
      <c r="C33" s="8">
        <v>0.42711872614393498</v>
      </c>
      <c r="D33" s="8">
        <v>0.38866557088104797</v>
      </c>
      <c r="E33" s="8">
        <f t="shared" si="0"/>
        <v>9.8936355941482881E-2</v>
      </c>
      <c r="F33" s="8">
        <f t="shared" si="1"/>
        <v>9.8936355941482881E-2</v>
      </c>
      <c r="G33" s="7">
        <f t="shared" si="2"/>
        <v>11</v>
      </c>
      <c r="H33" s="8">
        <v>0.40856517034116002</v>
      </c>
      <c r="I33" s="8">
        <f t="shared" si="3"/>
        <v>0.2304640469321797</v>
      </c>
      <c r="J33" s="7">
        <f t="shared" si="4"/>
        <v>5</v>
      </c>
      <c r="K33" s="8">
        <f t="shared" si="5"/>
        <v>2.2801272978996746E-2</v>
      </c>
      <c r="L33" s="7">
        <f t="shared" si="6"/>
        <v>7</v>
      </c>
      <c r="M33" s="18">
        <f t="shared" si="7"/>
        <v>1</v>
      </c>
      <c r="N33" s="18">
        <f t="shared" si="8"/>
        <v>2.2801272978996746E-2</v>
      </c>
    </row>
    <row r="34" spans="1:14" x14ac:dyDescent="0.25">
      <c r="A34" s="7">
        <v>25</v>
      </c>
      <c r="B34" s="7" t="s">
        <v>89</v>
      </c>
      <c r="C34" s="8">
        <v>0.17696580036409101</v>
      </c>
      <c r="D34" s="8">
        <v>0.14602945075725299</v>
      </c>
      <c r="E34" s="8">
        <f t="shared" si="0"/>
        <v>0.21185007165618938</v>
      </c>
      <c r="F34" s="8">
        <f t="shared" si="1"/>
        <v>0.21185007165618938</v>
      </c>
      <c r="G34" s="7">
        <f t="shared" si="2"/>
        <v>29</v>
      </c>
      <c r="H34" s="8">
        <v>0.16199910100827999</v>
      </c>
      <c r="I34" s="8">
        <f t="shared" si="3"/>
        <v>0.58123521677781698</v>
      </c>
      <c r="J34" s="7">
        <f t="shared" si="4"/>
        <v>27</v>
      </c>
      <c r="K34" s="8">
        <f t="shared" si="5"/>
        <v>0.1231347223234813</v>
      </c>
      <c r="L34" s="7">
        <f t="shared" si="6"/>
        <v>28</v>
      </c>
      <c r="M34" s="18">
        <f t="shared" si="7"/>
        <v>1</v>
      </c>
      <c r="N34" s="18">
        <f t="shared" si="8"/>
        <v>0.1231347223234813</v>
      </c>
    </row>
    <row r="35" spans="1:14" x14ac:dyDescent="0.25">
      <c r="A35" s="7">
        <v>27</v>
      </c>
      <c r="B35" s="7" t="s">
        <v>90</v>
      </c>
      <c r="C35" s="8">
        <v>0.39172310634987501</v>
      </c>
      <c r="D35" s="8">
        <v>0.35735106168074099</v>
      </c>
      <c r="E35" s="8">
        <f t="shared" si="0"/>
        <v>9.618565146405568E-2</v>
      </c>
      <c r="F35" s="8">
        <f t="shared" si="1"/>
        <v>9.618565146405568E-2</v>
      </c>
      <c r="G35" s="7">
        <f t="shared" si="2"/>
        <v>9</v>
      </c>
      <c r="H35" s="8">
        <v>0.37536253579079798</v>
      </c>
      <c r="I35" s="8">
        <f t="shared" si="3"/>
        <v>0.2508497082533494</v>
      </c>
      <c r="J35" s="7">
        <f t="shared" si="4"/>
        <v>8</v>
      </c>
      <c r="K35" s="8">
        <f t="shared" si="5"/>
        <v>2.4128142607916719E-2</v>
      </c>
      <c r="L35" s="7">
        <f t="shared" si="6"/>
        <v>9</v>
      </c>
      <c r="M35" s="18">
        <f t="shared" si="7"/>
        <v>1</v>
      </c>
      <c r="N35" s="18">
        <f t="shared" si="8"/>
        <v>2.4128142607916719E-2</v>
      </c>
    </row>
    <row r="36" spans="1:14" x14ac:dyDescent="0.25">
      <c r="A36" s="7">
        <v>41</v>
      </c>
      <c r="B36" s="7" t="s">
        <v>91</v>
      </c>
      <c r="C36" s="8">
        <v>0.36869630416161803</v>
      </c>
      <c r="D36" s="8">
        <v>0.34776704738191699</v>
      </c>
      <c r="E36" s="8">
        <f t="shared" si="0"/>
        <v>6.0181828431595391E-2</v>
      </c>
      <c r="F36" s="8">
        <f t="shared" si="1"/>
        <v>6.0181828431595391E-2</v>
      </c>
      <c r="G36" s="7">
        <f t="shared" si="2"/>
        <v>4</v>
      </c>
      <c r="H36" s="8">
        <v>0.35848430365996198</v>
      </c>
      <c r="I36" s="8">
        <f t="shared" si="3"/>
        <v>0.26266026610100501</v>
      </c>
      <c r="J36" s="7">
        <f t="shared" si="4"/>
        <v>10</v>
      </c>
      <c r="K36" s="8">
        <f t="shared" si="5"/>
        <v>1.5807375070287875E-2</v>
      </c>
      <c r="L36" s="7">
        <f t="shared" si="6"/>
        <v>4</v>
      </c>
      <c r="M36" s="18">
        <f t="shared" si="7"/>
        <v>1</v>
      </c>
      <c r="N36" s="18">
        <f t="shared" si="8"/>
        <v>1.5807375070287875E-2</v>
      </c>
    </row>
    <row r="37" spans="1:14" x14ac:dyDescent="0.25">
      <c r="A37" s="7">
        <v>44</v>
      </c>
      <c r="B37" s="7" t="s">
        <v>92</v>
      </c>
      <c r="C37" s="8">
        <v>0.318219648451393</v>
      </c>
      <c r="D37" s="8">
        <v>0.295059928553914</v>
      </c>
      <c r="E37" s="8">
        <f t="shared" si="0"/>
        <v>7.8491579696994357E-2</v>
      </c>
      <c r="F37" s="8">
        <f t="shared" si="1"/>
        <v>7.8491579696994357E-2</v>
      </c>
      <c r="G37" s="7">
        <f t="shared" si="2"/>
        <v>8</v>
      </c>
      <c r="H37" s="8">
        <v>0.307205607489628</v>
      </c>
      <c r="I37" s="8">
        <f t="shared" si="3"/>
        <v>0.30650346314247584</v>
      </c>
      <c r="J37" s="7">
        <f t="shared" si="4"/>
        <v>17</v>
      </c>
      <c r="K37" s="8">
        <f t="shared" si="5"/>
        <v>2.4057941004652413E-2</v>
      </c>
      <c r="L37" s="7">
        <f t="shared" si="6"/>
        <v>8</v>
      </c>
      <c r="M37" s="18">
        <f t="shared" si="7"/>
        <v>1</v>
      </c>
      <c r="N37" s="18">
        <f t="shared" si="8"/>
        <v>2.4057941004652413E-2</v>
      </c>
    </row>
    <row r="38" spans="1:14" x14ac:dyDescent="0.25">
      <c r="A38" s="7">
        <v>47</v>
      </c>
      <c r="B38" s="7" t="s">
        <v>93</v>
      </c>
      <c r="C38" s="8">
        <v>0.44434331065460803</v>
      </c>
      <c r="D38" s="8">
        <v>0.41219009155687503</v>
      </c>
      <c r="E38" s="8">
        <f t="shared" si="0"/>
        <v>7.8005803041717267E-2</v>
      </c>
      <c r="F38" s="8">
        <f t="shared" si="1"/>
        <v>7.8005803041717267E-2</v>
      </c>
      <c r="G38" s="7">
        <f t="shared" si="2"/>
        <v>7</v>
      </c>
      <c r="H38" s="8">
        <v>0.42865773161935899</v>
      </c>
      <c r="I38" s="8">
        <f t="shared" si="3"/>
        <v>0.21966145865758291</v>
      </c>
      <c r="J38" s="7">
        <f t="shared" si="4"/>
        <v>3</v>
      </c>
      <c r="K38" s="8">
        <f t="shared" si="5"/>
        <v>1.7134868479899732E-2</v>
      </c>
      <c r="L38" s="7">
        <f t="shared" si="6"/>
        <v>5</v>
      </c>
      <c r="M38" s="18">
        <f t="shared" si="7"/>
        <v>1</v>
      </c>
      <c r="N38" s="18">
        <f t="shared" si="8"/>
        <v>1.7134868479899732E-2</v>
      </c>
    </row>
    <row r="39" spans="1:14" x14ac:dyDescent="0.25">
      <c r="A39" s="7">
        <v>50</v>
      </c>
      <c r="B39" s="7" t="s">
        <v>94</v>
      </c>
      <c r="C39" s="8">
        <v>0.34585915925899502</v>
      </c>
      <c r="D39" s="8">
        <v>0.30453989905297002</v>
      </c>
      <c r="E39" s="8">
        <f t="shared" si="0"/>
        <v>0.1356776577864372</v>
      </c>
      <c r="F39" s="8">
        <f t="shared" si="1"/>
        <v>0.1356776577864372</v>
      </c>
      <c r="G39" s="7">
        <f t="shared" si="2"/>
        <v>18</v>
      </c>
      <c r="H39" s="8">
        <v>0.32545468339450001</v>
      </c>
      <c r="I39" s="8">
        <f t="shared" si="3"/>
        <v>0.28931703059323782</v>
      </c>
      <c r="J39" s="7">
        <f t="shared" si="4"/>
        <v>12</v>
      </c>
      <c r="K39" s="8">
        <f t="shared" si="5"/>
        <v>3.9253857068617504E-2</v>
      </c>
      <c r="L39" s="7">
        <f t="shared" si="6"/>
        <v>17</v>
      </c>
      <c r="M39" s="18">
        <f t="shared" si="7"/>
        <v>1</v>
      </c>
      <c r="N39" s="18">
        <f t="shared" si="8"/>
        <v>3.9253857068617504E-2</v>
      </c>
    </row>
    <row r="40" spans="1:14" x14ac:dyDescent="0.25">
      <c r="A40" s="7">
        <v>52</v>
      </c>
      <c r="B40" s="7" t="s">
        <v>95</v>
      </c>
      <c r="C40" s="8">
        <v>0.54662577779647603</v>
      </c>
      <c r="D40" s="8">
        <v>0.476403683004956</v>
      </c>
      <c r="E40" s="8">
        <f t="shared" si="0"/>
        <v>0.1474004028444707</v>
      </c>
      <c r="F40" s="8">
        <f t="shared" si="1"/>
        <v>0.1474004028444707</v>
      </c>
      <c r="G40" s="7">
        <f t="shared" si="2"/>
        <v>19</v>
      </c>
      <c r="H40" s="8">
        <v>0.51342541593811697</v>
      </c>
      <c r="I40" s="8">
        <f t="shared" si="3"/>
        <v>0.18339486061536955</v>
      </c>
      <c r="J40" s="7">
        <f t="shared" si="4"/>
        <v>2</v>
      </c>
      <c r="K40" s="8">
        <f t="shared" si="5"/>
        <v>2.7032476334311027E-2</v>
      </c>
      <c r="L40" s="7">
        <f t="shared" si="6"/>
        <v>10</v>
      </c>
      <c r="M40" s="18">
        <f t="shared" si="7"/>
        <v>1</v>
      </c>
      <c r="N40" s="18">
        <f t="shared" si="8"/>
        <v>2.7032476334311027E-2</v>
      </c>
    </row>
    <row r="41" spans="1:14" x14ac:dyDescent="0.25">
      <c r="A41" s="7">
        <v>54</v>
      </c>
      <c r="B41" s="7" t="s">
        <v>96</v>
      </c>
      <c r="C41" s="8">
        <v>0.33579274786438401</v>
      </c>
      <c r="D41" s="8">
        <v>0.30173924179934097</v>
      </c>
      <c r="E41" s="8">
        <f t="shared" si="0"/>
        <v>0.11285739919665104</v>
      </c>
      <c r="F41" s="8">
        <f t="shared" si="1"/>
        <v>0.11285739919665104</v>
      </c>
      <c r="G41" s="7">
        <f t="shared" si="2"/>
        <v>16</v>
      </c>
      <c r="H41" s="8">
        <v>0.31947582039261502</v>
      </c>
      <c r="I41" s="8">
        <f t="shared" si="3"/>
        <v>0.29473148383074216</v>
      </c>
      <c r="J41" s="7">
        <f t="shared" si="4"/>
        <v>15</v>
      </c>
      <c r="K41" s="8">
        <f t="shared" si="5"/>
        <v>3.3262628726507371E-2</v>
      </c>
      <c r="L41" s="7">
        <f t="shared" si="6"/>
        <v>14</v>
      </c>
      <c r="M41" s="18">
        <f t="shared" si="7"/>
        <v>1</v>
      </c>
      <c r="N41" s="18">
        <f t="shared" si="8"/>
        <v>3.3262628726507371E-2</v>
      </c>
    </row>
    <row r="42" spans="1:14" x14ac:dyDescent="0.25">
      <c r="A42" s="7">
        <v>63</v>
      </c>
      <c r="B42" s="7" t="s">
        <v>97</v>
      </c>
      <c r="C42" s="8">
        <v>0.22124088884208101</v>
      </c>
      <c r="D42" s="8">
        <v>0.20131786318387099</v>
      </c>
      <c r="E42" s="8">
        <f t="shared" si="0"/>
        <v>9.8963029624517695E-2</v>
      </c>
      <c r="F42" s="8">
        <f t="shared" si="1"/>
        <v>9.8963029624517695E-2</v>
      </c>
      <c r="G42" s="7">
        <f t="shared" si="2"/>
        <v>12</v>
      </c>
      <c r="H42" s="8">
        <v>0.21189009445318799</v>
      </c>
      <c r="I42" s="8">
        <f t="shared" si="3"/>
        <v>0.44437935069759188</v>
      </c>
      <c r="J42" s="7">
        <f t="shared" si="4"/>
        <v>24</v>
      </c>
      <c r="K42" s="8">
        <f t="shared" si="5"/>
        <v>4.3977126847609724E-2</v>
      </c>
      <c r="L42" s="7">
        <f t="shared" si="6"/>
        <v>19</v>
      </c>
      <c r="M42" s="18">
        <f t="shared" si="7"/>
        <v>1</v>
      </c>
      <c r="N42" s="18">
        <f t="shared" si="8"/>
        <v>4.3977126847609724E-2</v>
      </c>
    </row>
    <row r="43" spans="1:14" x14ac:dyDescent="0.25">
      <c r="A43" s="7">
        <v>66</v>
      </c>
      <c r="B43" s="7" t="s">
        <v>98</v>
      </c>
      <c r="C43" s="8">
        <v>0.18917796014549401</v>
      </c>
      <c r="D43" s="8">
        <v>0.16772239128474201</v>
      </c>
      <c r="E43" s="8">
        <f t="shared" si="0"/>
        <v>0.12792310374544399</v>
      </c>
      <c r="F43" s="8">
        <f t="shared" si="1"/>
        <v>0.12792310374544399</v>
      </c>
      <c r="G43" s="7">
        <f t="shared" si="2"/>
        <v>17</v>
      </c>
      <c r="H43" s="8">
        <v>0.17923309103350901</v>
      </c>
      <c r="I43" s="8">
        <f t="shared" si="3"/>
        <v>0.52534708880714021</v>
      </c>
      <c r="J43" s="7">
        <f t="shared" si="4"/>
        <v>26</v>
      </c>
      <c r="K43" s="8">
        <f t="shared" si="5"/>
        <v>6.7204030143842783E-2</v>
      </c>
      <c r="L43" s="7">
        <f t="shared" si="6"/>
        <v>24</v>
      </c>
      <c r="M43" s="18">
        <f t="shared" si="7"/>
        <v>1</v>
      </c>
      <c r="N43" s="18">
        <f t="shared" si="8"/>
        <v>6.7204030143842783E-2</v>
      </c>
    </row>
    <row r="44" spans="1:14" x14ac:dyDescent="0.25">
      <c r="A44" s="7">
        <v>68</v>
      </c>
      <c r="B44" s="7" t="s">
        <v>99</v>
      </c>
      <c r="C44" s="8">
        <v>0.25248451889408402</v>
      </c>
      <c r="D44" s="8">
        <v>0.23560699853490499</v>
      </c>
      <c r="E44" s="8">
        <f t="shared" si="0"/>
        <v>7.1634206386609667E-2</v>
      </c>
      <c r="F44" s="8">
        <f t="shared" si="1"/>
        <v>7.1634206386609667E-2</v>
      </c>
      <c r="G44" s="7">
        <f t="shared" si="2"/>
        <v>5</v>
      </c>
      <c r="H44" s="8">
        <v>0.24441228551984701</v>
      </c>
      <c r="I44" s="8">
        <f t="shared" si="3"/>
        <v>0.38524897548455295</v>
      </c>
      <c r="J44" s="7">
        <f t="shared" si="4"/>
        <v>22</v>
      </c>
      <c r="K44" s="8">
        <f t="shared" si="5"/>
        <v>2.7597004620090394E-2</v>
      </c>
      <c r="L44" s="7">
        <f t="shared" si="6"/>
        <v>11</v>
      </c>
      <c r="M44" s="18">
        <f t="shared" si="7"/>
        <v>1</v>
      </c>
      <c r="N44" s="18">
        <f t="shared" si="8"/>
        <v>2.7597004620090394E-2</v>
      </c>
    </row>
    <row r="45" spans="1:14" x14ac:dyDescent="0.25">
      <c r="A45" s="7">
        <v>70</v>
      </c>
      <c r="B45" s="7" t="s">
        <v>100</v>
      </c>
      <c r="C45" s="8">
        <v>0.57327336939977802</v>
      </c>
      <c r="D45" s="8">
        <v>0.56453421893717404</v>
      </c>
      <c r="E45" s="8">
        <f t="shared" si="0"/>
        <v>1.5480284754140913E-2</v>
      </c>
      <c r="F45" s="8">
        <f t="shared" si="1"/>
        <v>1.5480284754140913E-2</v>
      </c>
      <c r="G45" s="7">
        <f t="shared" si="2"/>
        <v>1</v>
      </c>
      <c r="H45" s="8">
        <v>0.56898254860771103</v>
      </c>
      <c r="I45" s="8">
        <f t="shared" si="3"/>
        <v>0.16548764601439134</v>
      </c>
      <c r="J45" s="7">
        <f t="shared" si="4"/>
        <v>1</v>
      </c>
      <c r="K45" s="8">
        <f t="shared" si="5"/>
        <v>2.5617958835952503E-3</v>
      </c>
      <c r="L45" s="7">
        <f t="shared" si="6"/>
        <v>1</v>
      </c>
      <c r="M45" s="18">
        <f t="shared" si="7"/>
        <v>1</v>
      </c>
      <c r="N45" s="18">
        <f t="shared" si="8"/>
        <v>2.5617958835952503E-3</v>
      </c>
    </row>
    <row r="46" spans="1:14" x14ac:dyDescent="0.25">
      <c r="A46" s="7">
        <v>73</v>
      </c>
      <c r="B46" s="7" t="s">
        <v>101</v>
      </c>
      <c r="C46" s="8">
        <v>0.31182264049416297</v>
      </c>
      <c r="D46" s="8">
        <v>0.283793914171805</v>
      </c>
      <c r="E46" s="8">
        <f t="shared" si="0"/>
        <v>9.8764367108273382E-2</v>
      </c>
      <c r="F46" s="8">
        <f t="shared" si="1"/>
        <v>9.8764367108273382E-2</v>
      </c>
      <c r="G46" s="7">
        <f t="shared" si="2"/>
        <v>10</v>
      </c>
      <c r="H46" s="8">
        <v>0.29826851534336202</v>
      </c>
      <c r="I46" s="8">
        <f t="shared" si="3"/>
        <v>0.31568730103465353</v>
      </c>
      <c r="J46" s="7">
        <f t="shared" si="4"/>
        <v>18</v>
      </c>
      <c r="K46" s="8">
        <f t="shared" si="5"/>
        <v>3.1178656490806533E-2</v>
      </c>
      <c r="L46" s="7">
        <f t="shared" si="6"/>
        <v>13</v>
      </c>
      <c r="M46" s="18">
        <f t="shared" si="7"/>
        <v>1</v>
      </c>
      <c r="N46" s="18">
        <f t="shared" si="8"/>
        <v>3.1178656490806533E-2</v>
      </c>
    </row>
    <row r="47" spans="1:14" x14ac:dyDescent="0.25">
      <c r="A47" s="7">
        <v>76</v>
      </c>
      <c r="B47" s="7" t="s">
        <v>102</v>
      </c>
      <c r="C47" s="8">
        <v>0.234956525556163</v>
      </c>
      <c r="D47" s="8">
        <v>0.19056408820442</v>
      </c>
      <c r="E47" s="8">
        <f t="shared" si="0"/>
        <v>0.23295279698304328</v>
      </c>
      <c r="F47" s="8">
        <f t="shared" si="1"/>
        <v>0.23295279698304328</v>
      </c>
      <c r="G47" s="7">
        <f t="shared" si="2"/>
        <v>31</v>
      </c>
      <c r="H47" s="8">
        <v>0.21485468013917799</v>
      </c>
      <c r="I47" s="8">
        <f t="shared" si="3"/>
        <v>0.43824776137696725</v>
      </c>
      <c r="J47" s="7">
        <f t="shared" si="4"/>
        <v>23</v>
      </c>
      <c r="K47" s="8">
        <f t="shared" si="5"/>
        <v>0.10209104178432185</v>
      </c>
      <c r="L47" s="7">
        <f t="shared" si="6"/>
        <v>26</v>
      </c>
      <c r="M47" s="18">
        <f t="shared" si="7"/>
        <v>1</v>
      </c>
      <c r="N47" s="18">
        <f t="shared" si="8"/>
        <v>0.10209104178432185</v>
      </c>
    </row>
    <row r="48" spans="1:14" x14ac:dyDescent="0.25">
      <c r="A48" s="7">
        <v>81</v>
      </c>
      <c r="B48" s="7" t="s">
        <v>103</v>
      </c>
      <c r="C48" s="8">
        <v>0.30565971243026502</v>
      </c>
      <c r="D48" s="8">
        <v>0.264855952863293</v>
      </c>
      <c r="E48" s="8">
        <f t="shared" si="0"/>
        <v>0.1540601943277187</v>
      </c>
      <c r="F48" s="8">
        <f t="shared" si="1"/>
        <v>0.1540601943277187</v>
      </c>
      <c r="G48" s="7">
        <f t="shared" si="2"/>
        <v>21</v>
      </c>
      <c r="H48" s="8">
        <v>0.28588846925432199</v>
      </c>
      <c r="I48" s="8">
        <f t="shared" si="3"/>
        <v>0.32935774862817635</v>
      </c>
      <c r="J48" s="7">
        <f t="shared" si="4"/>
        <v>19</v>
      </c>
      <c r="K48" s="8">
        <f t="shared" si="5"/>
        <v>5.0740918756996774E-2</v>
      </c>
      <c r="L48" s="7">
        <f t="shared" si="6"/>
        <v>20</v>
      </c>
      <c r="M48" s="18">
        <f t="shared" si="7"/>
        <v>1</v>
      </c>
      <c r="N48" s="18">
        <f t="shared" si="8"/>
        <v>5.0740918756996774E-2</v>
      </c>
    </row>
    <row r="49" spans="1:25" x14ac:dyDescent="0.25">
      <c r="A49" s="7">
        <v>85</v>
      </c>
      <c r="B49" s="7" t="s">
        <v>104</v>
      </c>
      <c r="C49" s="8">
        <v>0.34827654863517399</v>
      </c>
      <c r="D49" s="8">
        <v>0.29401146484096002</v>
      </c>
      <c r="E49" s="8">
        <f t="shared" si="0"/>
        <v>0.18456791752514698</v>
      </c>
      <c r="F49" s="8">
        <f t="shared" si="1"/>
        <v>0.18456791752514698</v>
      </c>
      <c r="G49" s="7">
        <f t="shared" si="2"/>
        <v>24</v>
      </c>
      <c r="H49" s="8">
        <v>0.32149354916105899</v>
      </c>
      <c r="I49" s="8">
        <f t="shared" si="3"/>
        <v>0.29288171671894997</v>
      </c>
      <c r="J49" s="7">
        <f t="shared" si="4"/>
        <v>13</v>
      </c>
      <c r="K49" s="8">
        <f t="shared" si="5"/>
        <v>5.405656853600662E-2</v>
      </c>
      <c r="L49" s="7">
        <f t="shared" si="6"/>
        <v>22</v>
      </c>
      <c r="M49" s="18">
        <f t="shared" si="7"/>
        <v>1</v>
      </c>
      <c r="N49" s="18">
        <f t="shared" si="8"/>
        <v>5.405656853600662E-2</v>
      </c>
    </row>
    <row r="50" spans="1:25" x14ac:dyDescent="0.25">
      <c r="A50" s="7">
        <v>86</v>
      </c>
      <c r="B50" s="7" t="s">
        <v>105</v>
      </c>
      <c r="C50" s="8">
        <v>0.36875891496108998</v>
      </c>
      <c r="D50" s="8">
        <v>0.303738901235515</v>
      </c>
      <c r="E50" s="8">
        <f t="shared" si="0"/>
        <v>0.21406548012485022</v>
      </c>
      <c r="F50" s="8">
        <f t="shared" si="1"/>
        <v>0.21406548012485022</v>
      </c>
      <c r="G50" s="7">
        <f t="shared" si="2"/>
        <v>30</v>
      </c>
      <c r="H50" s="8">
        <v>0.33662873912020702</v>
      </c>
      <c r="I50" s="8">
        <f t="shared" si="3"/>
        <v>0.27971343991142594</v>
      </c>
      <c r="J50" s="7">
        <f t="shared" si="4"/>
        <v>11</v>
      </c>
      <c r="K50" s="8">
        <f t="shared" si="5"/>
        <v>5.9876991812012836E-2</v>
      </c>
      <c r="L50" s="7">
        <f t="shared" si="6"/>
        <v>23</v>
      </c>
      <c r="M50" s="18">
        <f t="shared" si="7"/>
        <v>1</v>
      </c>
      <c r="N50" s="18">
        <f t="shared" si="8"/>
        <v>5.9876991812012836E-2</v>
      </c>
    </row>
    <row r="51" spans="1:25" x14ac:dyDescent="0.25">
      <c r="A51" s="7">
        <v>88</v>
      </c>
      <c r="B51" s="7" t="s">
        <v>106</v>
      </c>
      <c r="C51" s="8">
        <v>0.102284818150114</v>
      </c>
      <c r="D51" s="8">
        <v>8.4830864228693403E-2</v>
      </c>
      <c r="E51" s="8">
        <f t="shared" si="0"/>
        <v>0.20575004251243892</v>
      </c>
      <c r="F51" s="8">
        <f t="shared" si="1"/>
        <v>0.20575004251243892</v>
      </c>
      <c r="G51" s="7">
        <f t="shared" si="2"/>
        <v>27</v>
      </c>
      <c r="H51" s="8">
        <v>9.4159582592359098E-2</v>
      </c>
      <c r="I51" s="8">
        <f t="shared" si="3"/>
        <v>1</v>
      </c>
      <c r="J51" s="7">
        <f t="shared" si="4"/>
        <v>33</v>
      </c>
      <c r="K51" s="8">
        <f t="shared" si="5"/>
        <v>0.20575004251243892</v>
      </c>
      <c r="L51" s="7">
        <f t="shared" si="6"/>
        <v>33</v>
      </c>
      <c r="M51" s="18">
        <f t="shared" si="7"/>
        <v>1</v>
      </c>
      <c r="N51" s="18">
        <f t="shared" si="8"/>
        <v>0.20575004251243892</v>
      </c>
    </row>
    <row r="52" spans="1:25" x14ac:dyDescent="0.25">
      <c r="A52" s="7">
        <v>91</v>
      </c>
      <c r="B52" s="7" t="s">
        <v>107</v>
      </c>
      <c r="C52" s="8">
        <v>0.21375440920567801</v>
      </c>
      <c r="D52" s="8">
        <v>0.17260444018627</v>
      </c>
      <c r="E52" s="8">
        <f t="shared" si="0"/>
        <v>0.23840620192041462</v>
      </c>
      <c r="F52" s="8">
        <f t="shared" si="1"/>
        <v>0.23840620192041462</v>
      </c>
      <c r="G52" s="7">
        <f t="shared" si="2"/>
        <v>32</v>
      </c>
      <c r="H52" s="8">
        <v>0.192495273805256</v>
      </c>
      <c r="I52" s="8">
        <f t="shared" si="3"/>
        <v>0.48915269830270564</v>
      </c>
      <c r="J52" s="7">
        <f t="shared" si="4"/>
        <v>25</v>
      </c>
      <c r="K52" s="8">
        <f t="shared" si="5"/>
        <v>0.11661703696147049</v>
      </c>
      <c r="L52" s="7">
        <f t="shared" si="6"/>
        <v>27</v>
      </c>
      <c r="M52" s="18">
        <f t="shared" si="7"/>
        <v>1</v>
      </c>
      <c r="N52" s="18">
        <f t="shared" si="8"/>
        <v>0.11661703696147049</v>
      </c>
    </row>
    <row r="53" spans="1:25" x14ac:dyDescent="0.25">
      <c r="A53" s="7">
        <v>94</v>
      </c>
      <c r="B53" s="7" t="s">
        <v>108</v>
      </c>
      <c r="C53" s="8">
        <v>0.13343700005364301</v>
      </c>
      <c r="D53" s="8">
        <v>0.12027165848191</v>
      </c>
      <c r="E53" s="8">
        <f t="shared" si="0"/>
        <v>0.10946337431368502</v>
      </c>
      <c r="F53" s="8">
        <f t="shared" si="1"/>
        <v>0.10946337431368502</v>
      </c>
      <c r="G53" s="7">
        <f t="shared" si="2"/>
        <v>14</v>
      </c>
      <c r="H53" s="8">
        <v>0.12667266171389799</v>
      </c>
      <c r="I53" s="8">
        <f t="shared" si="3"/>
        <v>0.74332994442816158</v>
      </c>
      <c r="J53" s="7">
        <f t="shared" si="4"/>
        <v>30</v>
      </c>
      <c r="K53" s="8">
        <f t="shared" si="5"/>
        <v>8.1367403945510536E-2</v>
      </c>
      <c r="L53" s="7">
        <f t="shared" si="6"/>
        <v>25</v>
      </c>
      <c r="M53" s="18">
        <f t="shared" si="7"/>
        <v>1</v>
      </c>
      <c r="N53" s="18">
        <f t="shared" si="8"/>
        <v>8.1367403945510536E-2</v>
      </c>
    </row>
    <row r="54" spans="1:25" x14ac:dyDescent="0.25">
      <c r="A54" s="7">
        <v>95</v>
      </c>
      <c r="B54" s="7" t="s">
        <v>109</v>
      </c>
      <c r="C54" s="8">
        <v>0.40731339260404498</v>
      </c>
      <c r="D54" s="8">
        <v>0.33766288345158502</v>
      </c>
      <c r="E54" s="8">
        <f t="shared" si="0"/>
        <v>0.20627232830713724</v>
      </c>
      <c r="F54" s="8">
        <f t="shared" si="1"/>
        <v>0.20627232830713724</v>
      </c>
      <c r="G54" s="7">
        <f t="shared" si="2"/>
        <v>28</v>
      </c>
      <c r="H54" s="8">
        <v>0.37073360353607498</v>
      </c>
      <c r="I54" s="8">
        <f>MIN($H$24:$H$56)/H54</f>
        <v>0.25398178555777101</v>
      </c>
      <c r="J54" s="7">
        <f t="shared" si="4"/>
        <v>9</v>
      </c>
      <c r="K54" s="8">
        <f t="shared" si="5"/>
        <v>5.2389414254605471E-2</v>
      </c>
      <c r="L54" s="7">
        <f t="shared" si="6"/>
        <v>21</v>
      </c>
      <c r="M54" s="18">
        <f t="shared" si="7"/>
        <v>1</v>
      </c>
      <c r="N54" s="18">
        <f t="shared" si="8"/>
        <v>5.2389414254605471E-2</v>
      </c>
    </row>
    <row r="55" spans="1:25" x14ac:dyDescent="0.25">
      <c r="A55" s="7">
        <v>97</v>
      </c>
      <c r="B55" s="7" t="s">
        <v>110</v>
      </c>
      <c r="C55" s="8">
        <v>0.154995671998645</v>
      </c>
      <c r="D55" s="8">
        <v>0.129994295489403</v>
      </c>
      <c r="E55" s="8">
        <f t="shared" si="0"/>
        <v>0.19232672030043108</v>
      </c>
      <c r="F55" s="8">
        <f t="shared" si="1"/>
        <v>0.19232672030043108</v>
      </c>
      <c r="G55" s="7">
        <f t="shared" si="2"/>
        <v>26</v>
      </c>
      <c r="H55" s="8">
        <v>0.14186785344177999</v>
      </c>
      <c r="I55" s="8">
        <f t="shared" si="3"/>
        <v>0.66371331001353662</v>
      </c>
      <c r="J55" s="7">
        <f>RANK(I55,$I$24:$I$56,1)</f>
        <v>29</v>
      </c>
      <c r="K55" s="8">
        <f t="shared" si="5"/>
        <v>0.12764980413464674</v>
      </c>
      <c r="L55" s="7">
        <f t="shared" si="6"/>
        <v>30</v>
      </c>
      <c r="M55" s="18">
        <f t="shared" si="7"/>
        <v>1</v>
      </c>
      <c r="N55" s="18">
        <f t="shared" si="8"/>
        <v>0.12764980413464674</v>
      </c>
    </row>
    <row r="56" spans="1:25" x14ac:dyDescent="0.25">
      <c r="A56" s="7">
        <v>99</v>
      </c>
      <c r="B56" s="7" t="s">
        <v>111</v>
      </c>
      <c r="C56" s="8">
        <v>0.122136563681969</v>
      </c>
      <c r="D56" s="8">
        <v>0.10587164934125699</v>
      </c>
      <c r="E56" s="8">
        <f t="shared" si="0"/>
        <v>0.15362861013230433</v>
      </c>
      <c r="F56" s="8">
        <f t="shared" si="1"/>
        <v>0.15362861013230433</v>
      </c>
      <c r="G56" s="7">
        <f t="shared" si="2"/>
        <v>20</v>
      </c>
      <c r="H56" s="8">
        <v>0.1136529445014</v>
      </c>
      <c r="I56" s="8">
        <f t="shared" si="3"/>
        <v>0.82848344145803654</v>
      </c>
      <c r="J56" s="7">
        <f t="shared" si="4"/>
        <v>31</v>
      </c>
      <c r="K56" s="8">
        <f t="shared" si="5"/>
        <v>0.12727875962882648</v>
      </c>
      <c r="L56" s="7">
        <f t="shared" si="6"/>
        <v>29</v>
      </c>
      <c r="M56" s="18">
        <f t="shared" si="7"/>
        <v>1</v>
      </c>
      <c r="N56" s="18">
        <f t="shared" si="8"/>
        <v>0.12727875962882648</v>
      </c>
    </row>
    <row r="57" spans="1:25" customFormat="1" ht="13.35" customHeight="1" x14ac:dyDescent="0.25">
      <c r="A57" s="30" t="s">
        <v>112</v>
      </c>
      <c r="B57" s="30"/>
      <c r="C57" s="30"/>
      <c r="D57" s="30"/>
      <c r="E57" s="30"/>
      <c r="F57" s="30"/>
      <c r="G57" s="30"/>
      <c r="H57" s="30"/>
      <c r="I57" s="30"/>
      <c r="J57" s="30"/>
      <c r="K57" s="30"/>
      <c r="L57" s="30"/>
      <c r="M57" s="18"/>
      <c r="N57" s="18"/>
      <c r="O57" s="18"/>
      <c r="P57" s="18"/>
      <c r="Q57" s="18"/>
      <c r="R57" s="18"/>
      <c r="S57" s="18"/>
      <c r="T57" s="18"/>
      <c r="U57" s="18"/>
      <c r="V57" s="18"/>
      <c r="W57" s="18"/>
      <c r="X57" s="18"/>
      <c r="Y57" s="18"/>
    </row>
    <row r="58" spans="1:25" customFormat="1" ht="13.35" customHeight="1" x14ac:dyDescent="0.25">
      <c r="A58" s="31" t="s">
        <v>113</v>
      </c>
      <c r="B58" s="31"/>
      <c r="C58" s="19">
        <f>AVERAGE(C24:C56)</f>
        <v>0.3037774824057986</v>
      </c>
      <c r="D58" s="19">
        <f>AVERAGE(D24:D56)</f>
        <v>0.27130105043325681</v>
      </c>
      <c r="E58" s="19">
        <f>AVERAGE(E24:E56)</f>
        <v>0.13286552487171358</v>
      </c>
      <c r="F58" s="19">
        <f>AVERAGE(F24:F56)</f>
        <v>0.13446010785446111</v>
      </c>
      <c r="G58" s="15" t="s">
        <v>114</v>
      </c>
      <c r="H58" s="19">
        <f>AVERAGE(H24:H56)</f>
        <v>0.2879614029977921</v>
      </c>
      <c r="I58" s="19">
        <f>AVERAGE(I24:I56)</f>
        <v>0.40483180652664169</v>
      </c>
      <c r="J58" s="15" t="s">
        <v>114</v>
      </c>
      <c r="K58" s="19">
        <f>AVERAGE(K24:K56)</f>
        <v>6.0333242607896589E-2</v>
      </c>
      <c r="L58" s="15" t="s">
        <v>114</v>
      </c>
      <c r="M58" s="18"/>
      <c r="N58" s="18"/>
      <c r="O58" s="18"/>
      <c r="P58" s="18"/>
      <c r="Q58" s="18"/>
      <c r="R58" s="18"/>
      <c r="S58" s="18"/>
      <c r="T58" s="18"/>
      <c r="U58" s="18"/>
      <c r="V58" s="18"/>
      <c r="W58" s="18"/>
      <c r="X58" s="18"/>
      <c r="Y58" s="18"/>
    </row>
    <row r="59" spans="1:25" customFormat="1" ht="13.35" customHeight="1" x14ac:dyDescent="0.25">
      <c r="A59" s="31" t="s">
        <v>115</v>
      </c>
      <c r="B59" s="31"/>
      <c r="C59" s="19">
        <f>_xlfn.STDEV.S(C24:C56)</f>
        <v>0.12235689334381485</v>
      </c>
      <c r="D59" s="19">
        <f t="shared" ref="D59:K59" si="9">_xlfn.STDEV.S(D24:D56)</f>
        <v>0.1147651390655758</v>
      </c>
      <c r="E59" s="19">
        <f t="shared" si="9"/>
        <v>6.7449581097802677E-2</v>
      </c>
      <c r="F59" s="19">
        <f t="shared" si="9"/>
        <v>6.4108127855965105E-2</v>
      </c>
      <c r="G59" s="15" t="s">
        <v>114</v>
      </c>
      <c r="H59" s="19">
        <f t="shared" si="9"/>
        <v>0.1183608776094108</v>
      </c>
      <c r="I59" s="19">
        <f t="shared" si="9"/>
        <v>0.21929949908003951</v>
      </c>
      <c r="J59" s="15" t="s">
        <v>114</v>
      </c>
      <c r="K59" s="19">
        <f t="shared" si="9"/>
        <v>5.2199229783575003E-2</v>
      </c>
      <c r="L59" s="15" t="s">
        <v>114</v>
      </c>
      <c r="M59" s="18"/>
      <c r="N59" s="18"/>
      <c r="O59" s="18"/>
      <c r="P59" s="18"/>
      <c r="Q59" s="18"/>
      <c r="R59" s="18"/>
      <c r="S59" s="18"/>
      <c r="T59" s="18"/>
      <c r="U59" s="18"/>
      <c r="V59" s="18"/>
      <c r="W59" s="18"/>
      <c r="X59" s="18"/>
      <c r="Y59" s="18"/>
    </row>
    <row r="60" spans="1:25" customFormat="1" ht="13.35" customHeight="1" x14ac:dyDescent="0.25">
      <c r="A60" s="31" t="s">
        <v>116</v>
      </c>
      <c r="B60" s="31"/>
      <c r="C60" s="19">
        <f>_xlfn.VAR.S(C24:C56)</f>
        <v>1.4971209348749681E-2</v>
      </c>
      <c r="D60" s="19">
        <f t="shared" ref="D60:K60" si="10">_xlfn.VAR.S(D24:D56)</f>
        <v>1.3171037144740952E-2</v>
      </c>
      <c r="E60" s="19">
        <f t="shared" si="10"/>
        <v>4.5494459902690604E-3</v>
      </c>
      <c r="F60" s="19">
        <f t="shared" si="10"/>
        <v>4.1098520571967688E-3</v>
      </c>
      <c r="G60" s="15" t="s">
        <v>114</v>
      </c>
      <c r="H60" s="19">
        <f t="shared" si="10"/>
        <v>1.4009297348469923E-2</v>
      </c>
      <c r="I60" s="19">
        <f t="shared" si="10"/>
        <v>4.8092270296756251E-2</v>
      </c>
      <c r="J60" s="15" t="s">
        <v>114</v>
      </c>
      <c r="K60" s="19">
        <f t="shared" si="10"/>
        <v>2.7247595899984639E-3</v>
      </c>
      <c r="L60" s="15" t="s">
        <v>114</v>
      </c>
      <c r="M60" s="18"/>
      <c r="N60" s="18"/>
      <c r="O60" s="18"/>
      <c r="P60" s="18"/>
      <c r="Q60" s="18"/>
      <c r="R60" s="18"/>
      <c r="S60" s="18"/>
      <c r="T60" s="18"/>
      <c r="U60" s="18"/>
      <c r="V60" s="18"/>
      <c r="W60" s="18"/>
      <c r="X60" s="18"/>
      <c r="Y60" s="18"/>
    </row>
    <row r="61" spans="1:25" customFormat="1" ht="13.35" customHeight="1" x14ac:dyDescent="0.25">
      <c r="A61" s="31" t="s">
        <v>117</v>
      </c>
      <c r="B61" s="31"/>
      <c r="C61" s="19">
        <f>MAX(C24:C56)</f>
        <v>0.57327336939977802</v>
      </c>
      <c r="D61" s="19">
        <f t="shared" ref="D61:K61" si="11">MAX(D24:D56)</f>
        <v>0.56453421893717404</v>
      </c>
      <c r="E61" s="19">
        <f t="shared" si="11"/>
        <v>0.24924028450268093</v>
      </c>
      <c r="F61" s="19">
        <f t="shared" si="11"/>
        <v>0.24924028450268093</v>
      </c>
      <c r="G61" s="15" t="s">
        <v>114</v>
      </c>
      <c r="H61" s="19">
        <f t="shared" si="11"/>
        <v>0.56898254860771103</v>
      </c>
      <c r="I61" s="19">
        <f t="shared" si="11"/>
        <v>1</v>
      </c>
      <c r="J61" s="15" t="s">
        <v>114</v>
      </c>
      <c r="K61" s="19">
        <f t="shared" si="11"/>
        <v>0.20575004251243892</v>
      </c>
      <c r="L61" s="15" t="s">
        <v>114</v>
      </c>
      <c r="M61" s="18"/>
      <c r="N61" s="18"/>
      <c r="O61" s="18"/>
      <c r="P61" s="18"/>
      <c r="Q61" s="18"/>
      <c r="R61" s="18"/>
      <c r="S61" s="18"/>
      <c r="T61" s="18"/>
      <c r="U61" s="18"/>
      <c r="V61" s="18"/>
      <c r="W61" s="18"/>
      <c r="X61" s="18"/>
      <c r="Y61" s="18"/>
    </row>
    <row r="62" spans="1:25" customFormat="1" ht="13.35" customHeight="1" x14ac:dyDescent="0.25">
      <c r="A62" s="31" t="s">
        <v>118</v>
      </c>
      <c r="B62" s="31"/>
      <c r="C62" s="19">
        <f>MIN(C24:C56)</f>
        <v>0.102284818150114</v>
      </c>
      <c r="D62" s="19">
        <f>MIN(D24:D56)</f>
        <v>8.4830864228693403E-2</v>
      </c>
      <c r="E62" s="19">
        <f>MIN(E24:E56)</f>
        <v>-2.6310619215334383E-2</v>
      </c>
      <c r="F62" s="19">
        <f>MIN(F24:F56)</f>
        <v>1.5480284754140913E-2</v>
      </c>
      <c r="G62" s="15" t="s">
        <v>114</v>
      </c>
      <c r="H62" s="19">
        <f>MIN(H24:H56)</f>
        <v>9.4159582592359098E-2</v>
      </c>
      <c r="I62" s="19">
        <f>MIN(I24:I56)</f>
        <v>0.16548764601439134</v>
      </c>
      <c r="J62" s="15" t="s">
        <v>114</v>
      </c>
      <c r="K62" s="19">
        <f>MIN(K24:K56)</f>
        <v>2.5617958835952503E-3</v>
      </c>
      <c r="L62" s="15" t="s">
        <v>114</v>
      </c>
      <c r="M62" s="18"/>
      <c r="N62" s="18"/>
      <c r="O62" s="18"/>
      <c r="P62" s="18"/>
      <c r="Q62" s="18"/>
      <c r="R62" s="18"/>
      <c r="S62" s="18"/>
      <c r="T62" s="18"/>
      <c r="U62" s="18"/>
      <c r="V62" s="18"/>
      <c r="W62" s="18"/>
      <c r="X62" s="18"/>
      <c r="Y62" s="18"/>
    </row>
    <row r="63" spans="1:25" ht="18.75" x14ac:dyDescent="0.25">
      <c r="A63" s="22" t="s">
        <v>119</v>
      </c>
      <c r="B63" s="22"/>
      <c r="C63" s="22"/>
      <c r="D63" s="22"/>
      <c r="E63" s="22"/>
      <c r="F63" s="22"/>
      <c r="G63" s="22"/>
      <c r="H63" s="22"/>
      <c r="I63" s="22"/>
      <c r="J63" s="22"/>
      <c r="K63" s="22"/>
      <c r="L63" s="22"/>
    </row>
    <row r="64" spans="1:25" ht="43.7" customHeight="1" x14ac:dyDescent="0.25">
      <c r="A64" s="23"/>
      <c r="B64" s="23"/>
      <c r="C64" s="23"/>
      <c r="D64" s="23"/>
      <c r="E64" s="23"/>
      <c r="F64" s="23"/>
      <c r="G64" s="23"/>
      <c r="H64" s="23"/>
      <c r="I64" s="23"/>
      <c r="J64" s="23"/>
      <c r="K64" s="23"/>
      <c r="L64" s="23"/>
    </row>
  </sheetData>
  <mergeCells count="20">
    <mergeCell ref="B18:L18"/>
    <mergeCell ref="A14:L14"/>
    <mergeCell ref="B15:F15"/>
    <mergeCell ref="H15:L15"/>
    <mergeCell ref="B16:L16"/>
    <mergeCell ref="B17:L17"/>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44B16-33CF-4C55-B560-29F86239924E}">
  <dimension ref="A14:Y64"/>
  <sheetViews>
    <sheetView zoomScale="80" zoomScaleNormal="80" workbookViewId="0"/>
  </sheetViews>
  <sheetFormatPr baseColWidth="10" defaultColWidth="12.140625" defaultRowHeight="15" x14ac:dyDescent="0.25"/>
  <cols>
    <col min="1" max="1" width="17.140625" style="9" customWidth="1"/>
    <col min="2" max="12" width="15.140625" style="9" customWidth="1"/>
    <col min="13" max="16384" width="12.140625" style="1"/>
  </cols>
  <sheetData>
    <row r="14" spans="1:12" ht="18.75" x14ac:dyDescent="0.25">
      <c r="A14" s="22" t="s">
        <v>55</v>
      </c>
      <c r="B14" s="22"/>
      <c r="C14" s="22"/>
      <c r="D14" s="22"/>
      <c r="E14" s="22"/>
      <c r="F14" s="22"/>
      <c r="G14" s="22"/>
      <c r="H14" s="22"/>
      <c r="I14" s="22"/>
      <c r="J14" s="22"/>
      <c r="K14" s="22"/>
      <c r="L14" s="22"/>
    </row>
    <row r="15" spans="1:12" s="4" customFormat="1" ht="44.1" customHeight="1" x14ac:dyDescent="0.25">
      <c r="A15" s="2" t="s">
        <v>1</v>
      </c>
      <c r="B15" s="36" t="s">
        <v>9</v>
      </c>
      <c r="C15" s="37"/>
      <c r="D15" s="37"/>
      <c r="E15" s="37"/>
      <c r="F15" s="38"/>
      <c r="G15" s="2" t="s">
        <v>3</v>
      </c>
      <c r="H15" s="24" t="s">
        <v>42</v>
      </c>
      <c r="I15" s="24"/>
      <c r="J15" s="24"/>
      <c r="K15" s="24"/>
      <c r="L15" s="24"/>
    </row>
    <row r="16" spans="1:12" s="4" customFormat="1" ht="44.1" customHeight="1" x14ac:dyDescent="0.25">
      <c r="A16" s="2" t="s">
        <v>5</v>
      </c>
      <c r="B16" s="24" t="s">
        <v>46</v>
      </c>
      <c r="C16" s="24"/>
      <c r="D16" s="24"/>
      <c r="E16" s="24"/>
      <c r="F16" s="24"/>
      <c r="G16" s="24"/>
      <c r="H16" s="24"/>
      <c r="I16" s="24"/>
      <c r="J16" s="24"/>
      <c r="K16" s="24"/>
      <c r="L16" s="24"/>
    </row>
    <row r="17" spans="1:14" s="4" customFormat="1" ht="44.1" customHeight="1" x14ac:dyDescent="0.25">
      <c r="A17" s="2" t="s">
        <v>56</v>
      </c>
      <c r="B17" s="24" t="s">
        <v>153</v>
      </c>
      <c r="C17" s="24"/>
      <c r="D17" s="24"/>
      <c r="E17" s="24"/>
      <c r="F17" s="24"/>
      <c r="G17" s="24"/>
      <c r="H17" s="24"/>
      <c r="I17" s="24"/>
      <c r="J17" s="24"/>
      <c r="K17" s="24"/>
      <c r="L17" s="24"/>
    </row>
    <row r="18" spans="1:14" s="4" customFormat="1" ht="44.1" customHeight="1" x14ac:dyDescent="0.25">
      <c r="A18" s="2" t="s">
        <v>58</v>
      </c>
      <c r="B18" s="24" t="s">
        <v>154</v>
      </c>
      <c r="C18" s="24"/>
      <c r="D18" s="24"/>
      <c r="E18" s="24"/>
      <c r="F18" s="24"/>
      <c r="G18" s="24"/>
      <c r="H18" s="24"/>
      <c r="I18" s="24"/>
      <c r="J18" s="24"/>
      <c r="K18" s="24"/>
      <c r="L18" s="24"/>
    </row>
    <row r="19" spans="1:14" s="4" customFormat="1" ht="44.1" customHeight="1" x14ac:dyDescent="0.25">
      <c r="A19" s="2" t="s">
        <v>60</v>
      </c>
      <c r="B19" s="24"/>
      <c r="C19" s="24"/>
      <c r="D19" s="24"/>
      <c r="E19" s="24"/>
      <c r="F19" s="24"/>
      <c r="G19" s="24"/>
      <c r="H19" s="24"/>
      <c r="I19" s="24"/>
      <c r="J19" s="24"/>
      <c r="K19" s="24"/>
      <c r="L19" s="24"/>
    </row>
    <row r="20" spans="1:14" s="4" customFormat="1" ht="44.1" customHeight="1" x14ac:dyDescent="0.25">
      <c r="A20" s="2" t="s">
        <v>61</v>
      </c>
      <c r="B20" s="24" t="s">
        <v>178</v>
      </c>
      <c r="C20" s="24"/>
      <c r="D20" s="24"/>
      <c r="E20" s="24"/>
      <c r="F20" s="24"/>
      <c r="G20" s="24"/>
      <c r="H20" s="24"/>
      <c r="I20" s="24"/>
      <c r="J20" s="24"/>
      <c r="K20" s="24"/>
      <c r="L20" s="24"/>
    </row>
    <row r="21" spans="1:14" s="4" customFormat="1" ht="43.7" customHeight="1" x14ac:dyDescent="0.25">
      <c r="A21" s="16" t="s">
        <v>62</v>
      </c>
      <c r="B21" s="24" t="s">
        <v>63</v>
      </c>
      <c r="C21" s="24"/>
      <c r="D21" s="24"/>
      <c r="E21" s="17" t="s">
        <v>64</v>
      </c>
      <c r="F21" s="26" t="s">
        <v>186</v>
      </c>
      <c r="G21" s="27"/>
      <c r="H21" s="27"/>
      <c r="I21" s="28"/>
      <c r="J21" s="14" t="s">
        <v>65</v>
      </c>
      <c r="K21" s="29" t="s">
        <v>14</v>
      </c>
      <c r="L21" s="29"/>
    </row>
    <row r="22" spans="1:14" ht="18.75" x14ac:dyDescent="0.25">
      <c r="A22" s="22" t="s">
        <v>66</v>
      </c>
      <c r="B22" s="22"/>
      <c r="C22" s="22"/>
      <c r="D22" s="22"/>
      <c r="E22" s="22"/>
      <c r="F22" s="22"/>
      <c r="G22" s="22"/>
      <c r="H22" s="22"/>
      <c r="I22" s="22"/>
      <c r="J22" s="22"/>
      <c r="K22" s="22"/>
      <c r="L22" s="22"/>
    </row>
    <row r="23" spans="1:14" s="6" customFormat="1" ht="32.25" customHeight="1" x14ac:dyDescent="0.25">
      <c r="A23" s="3" t="s">
        <v>67</v>
      </c>
      <c r="B23" s="5" t="s">
        <v>68</v>
      </c>
      <c r="C23" s="2" t="s">
        <v>69</v>
      </c>
      <c r="D23" s="2" t="s">
        <v>70</v>
      </c>
      <c r="E23" s="2" t="s">
        <v>71</v>
      </c>
      <c r="F23" s="2" t="s">
        <v>72</v>
      </c>
      <c r="G23" s="2" t="s">
        <v>73</v>
      </c>
      <c r="H23" s="2" t="s">
        <v>74</v>
      </c>
      <c r="I23" s="2" t="s">
        <v>75</v>
      </c>
      <c r="J23" s="2" t="s">
        <v>76</v>
      </c>
      <c r="K23" s="2" t="s">
        <v>77</v>
      </c>
      <c r="L23" s="2" t="s">
        <v>78</v>
      </c>
    </row>
    <row r="24" spans="1:14" x14ac:dyDescent="0.25">
      <c r="A24" s="7">
        <v>5</v>
      </c>
      <c r="B24" s="7" t="s">
        <v>79</v>
      </c>
      <c r="C24" s="8">
        <v>1.1165334073674971E-2</v>
      </c>
      <c r="D24" s="8">
        <v>1.6408297370901669E-2</v>
      </c>
      <c r="E24" s="8">
        <f>(C24-D24)/D24</f>
        <v>-0.31953122122984701</v>
      </c>
      <c r="F24" s="8">
        <f>ABS(E24)</f>
        <v>0.31953122122984701</v>
      </c>
      <c r="G24" s="7">
        <f>RANK(F24,$F$24:$F$56,1)</f>
        <v>17</v>
      </c>
      <c r="H24" s="8">
        <v>1.37005576039049E-2</v>
      </c>
      <c r="I24" s="8">
        <f>MIN($H$24:$H$56)/H24</f>
        <v>5.9757940971095089E-2</v>
      </c>
      <c r="J24" s="7">
        <f>RANK(I24,$I$24:$I$56,1)</f>
        <v>4</v>
      </c>
      <c r="K24" s="8">
        <f>I24*F24</f>
        <v>1.9094527856675123E-2</v>
      </c>
      <c r="L24" s="7">
        <f>RANK(K24,$K$24:$K$56,1)</f>
        <v>10</v>
      </c>
      <c r="M24" s="18">
        <f>IF(E24&gt;0,1,-1)</f>
        <v>-1</v>
      </c>
      <c r="N24" s="18">
        <f>K24*M24</f>
        <v>-1.9094527856675123E-2</v>
      </c>
    </row>
    <row r="25" spans="1:14" x14ac:dyDescent="0.25">
      <c r="A25" s="7">
        <v>8</v>
      </c>
      <c r="B25" s="7" t="s">
        <v>80</v>
      </c>
      <c r="C25" s="8">
        <v>4.635360095683951E-3</v>
      </c>
      <c r="D25" s="8">
        <v>9.2278834330440252E-3</v>
      </c>
      <c r="E25" s="8">
        <f t="shared" ref="E25:E56" si="0">(C25-D25)/D25</f>
        <v>-0.49767894996535805</v>
      </c>
      <c r="F25" s="8">
        <f t="shared" ref="F25:F56" si="1">ABS(E25)</f>
        <v>0.49767894996535805</v>
      </c>
      <c r="G25" s="7">
        <f t="shared" ref="G25:G56" si="2">RANK(F25,$F$24:$F$56,1)</f>
        <v>25</v>
      </c>
      <c r="H25" s="8">
        <v>6.8743607330901697E-3</v>
      </c>
      <c r="I25" s="8">
        <f t="shared" ref="I25:I56" si="3">MIN($H$24:$H$56)/H25</f>
        <v>0.1190971996311294</v>
      </c>
      <c r="J25" s="7">
        <f t="shared" ref="J25:J56" si="4">RANK(I25,$I$24:$I$56,1)</f>
        <v>13</v>
      </c>
      <c r="K25" s="8">
        <f t="shared" ref="K25:K56" si="5">I25*F25</f>
        <v>5.9272169256235109E-2</v>
      </c>
      <c r="L25" s="7">
        <f t="shared" ref="L25:L56" si="6">RANK(K25,$K$24:$K$56,1)</f>
        <v>22</v>
      </c>
      <c r="M25" s="18">
        <f t="shared" ref="M25:M56" si="7">IF(E25&gt;0,1,-1)</f>
        <v>-1</v>
      </c>
      <c r="N25" s="18">
        <f t="shared" ref="N25:N56" si="8">K25*M25</f>
        <v>-5.9272169256235109E-2</v>
      </c>
    </row>
    <row r="26" spans="1:14" x14ac:dyDescent="0.25">
      <c r="A26" s="7">
        <v>11</v>
      </c>
      <c r="B26" s="7" t="s">
        <v>81</v>
      </c>
      <c r="C26" s="8">
        <v>2.5132725328906147E-2</v>
      </c>
      <c r="D26" s="8">
        <v>2.706636731017633E-2</v>
      </c>
      <c r="E26" s="8">
        <f t="shared" si="0"/>
        <v>-7.1440764810103571E-2</v>
      </c>
      <c r="F26" s="8">
        <f t="shared" si="1"/>
        <v>7.1440764810103571E-2</v>
      </c>
      <c r="G26" s="7">
        <f t="shared" si="2"/>
        <v>4</v>
      </c>
      <c r="H26" s="8">
        <v>2.6058686644338899E-2</v>
      </c>
      <c r="I26" s="8">
        <f t="shared" si="3"/>
        <v>3.141820321720238E-2</v>
      </c>
      <c r="J26" s="7">
        <f t="shared" si="4"/>
        <v>1</v>
      </c>
      <c r="K26" s="8">
        <f t="shared" si="5"/>
        <v>2.2445404667961947E-3</v>
      </c>
      <c r="L26" s="7">
        <f t="shared" si="6"/>
        <v>1</v>
      </c>
      <c r="M26" s="18">
        <f t="shared" si="7"/>
        <v>-1</v>
      </c>
      <c r="N26" s="18">
        <f t="shared" si="8"/>
        <v>-2.2445404667961947E-3</v>
      </c>
    </row>
    <row r="27" spans="1:14" x14ac:dyDescent="0.25">
      <c r="A27" s="7">
        <v>13</v>
      </c>
      <c r="B27" s="7" t="s">
        <v>82</v>
      </c>
      <c r="C27" s="8">
        <v>5.6313589475806896E-3</v>
      </c>
      <c r="D27" s="8">
        <v>6.3486252521826655E-3</v>
      </c>
      <c r="E27" s="8">
        <f t="shared" si="0"/>
        <v>-0.11297978319879233</v>
      </c>
      <c r="F27" s="8">
        <f t="shared" si="1"/>
        <v>0.11297978319879233</v>
      </c>
      <c r="G27" s="7">
        <f t="shared" si="2"/>
        <v>8</v>
      </c>
      <c r="H27" s="8">
        <v>5.9869580785089898E-3</v>
      </c>
      <c r="I27" s="8">
        <f t="shared" si="3"/>
        <v>0.13675009943766514</v>
      </c>
      <c r="J27" s="7">
        <f t="shared" si="4"/>
        <v>16</v>
      </c>
      <c r="K27" s="8">
        <f t="shared" si="5"/>
        <v>1.5449996586880701E-2</v>
      </c>
      <c r="L27" s="7">
        <f t="shared" si="6"/>
        <v>5</v>
      </c>
      <c r="M27" s="18">
        <f t="shared" si="7"/>
        <v>-1</v>
      </c>
      <c r="N27" s="18">
        <f t="shared" si="8"/>
        <v>-1.5449996586880701E-2</v>
      </c>
    </row>
    <row r="28" spans="1:14" x14ac:dyDescent="0.25">
      <c r="A28" s="7">
        <v>15</v>
      </c>
      <c r="B28" s="7" t="s">
        <v>83</v>
      </c>
      <c r="C28" s="8">
        <v>3.2164322292813469E-3</v>
      </c>
      <c r="D28" s="8">
        <v>3.3884893453357281E-3</v>
      </c>
      <c r="E28" s="8">
        <f t="shared" si="0"/>
        <v>-5.077693878282917E-2</v>
      </c>
      <c r="F28" s="8">
        <f t="shared" si="1"/>
        <v>5.077693878282917E-2</v>
      </c>
      <c r="G28" s="7">
        <f t="shared" si="2"/>
        <v>2</v>
      </c>
      <c r="H28" s="8">
        <v>3.3011804616779601E-3</v>
      </c>
      <c r="I28" s="8">
        <f t="shared" si="3"/>
        <v>0.24800737859362301</v>
      </c>
      <c r="J28" s="7">
        <f t="shared" si="4"/>
        <v>22</v>
      </c>
      <c r="K28" s="8">
        <f t="shared" si="5"/>
        <v>1.2593055480538334E-2</v>
      </c>
      <c r="L28" s="7">
        <f t="shared" si="6"/>
        <v>4</v>
      </c>
      <c r="M28" s="18">
        <f t="shared" si="7"/>
        <v>-1</v>
      </c>
      <c r="N28" s="18">
        <f t="shared" si="8"/>
        <v>-1.2593055480538334E-2</v>
      </c>
    </row>
    <row r="29" spans="1:14" x14ac:dyDescent="0.25">
      <c r="A29" s="7">
        <v>17</v>
      </c>
      <c r="B29" s="7" t="s">
        <v>84</v>
      </c>
      <c r="C29" s="8">
        <v>1.4084375361727824E-2</v>
      </c>
      <c r="D29" s="8">
        <v>2.1403123833168718E-2</v>
      </c>
      <c r="E29" s="8">
        <f t="shared" si="0"/>
        <v>-0.34194767681991017</v>
      </c>
      <c r="F29" s="8">
        <f t="shared" si="1"/>
        <v>0.34194767681991017</v>
      </c>
      <c r="G29" s="7">
        <f t="shared" si="2"/>
        <v>18</v>
      </c>
      <c r="H29" s="8">
        <v>1.7621014115967001E-2</v>
      </c>
      <c r="I29" s="8">
        <f t="shared" si="3"/>
        <v>4.6462542233784918E-2</v>
      </c>
      <c r="J29" s="7">
        <f t="shared" si="4"/>
        <v>3</v>
      </c>
      <c r="K29" s="8">
        <f t="shared" si="5"/>
        <v>1.5887758375989713E-2</v>
      </c>
      <c r="L29" s="7">
        <f t="shared" si="6"/>
        <v>6</v>
      </c>
      <c r="M29" s="18">
        <f t="shared" si="7"/>
        <v>-1</v>
      </c>
      <c r="N29" s="18">
        <f t="shared" si="8"/>
        <v>-1.5887758375989713E-2</v>
      </c>
    </row>
    <row r="30" spans="1:14" x14ac:dyDescent="0.25">
      <c r="A30" s="7">
        <v>18</v>
      </c>
      <c r="B30" s="7" t="s">
        <v>85</v>
      </c>
      <c r="C30" s="8">
        <v>4.911256462693637E-3</v>
      </c>
      <c r="D30" s="8">
        <v>6.1979084571053026E-3</v>
      </c>
      <c r="E30" s="8">
        <f t="shared" si="0"/>
        <v>-0.20759454634032931</v>
      </c>
      <c r="F30" s="8">
        <f t="shared" si="1"/>
        <v>0.20759454634032931</v>
      </c>
      <c r="G30" s="7">
        <f t="shared" si="2"/>
        <v>11</v>
      </c>
      <c r="H30" s="8">
        <v>5.5582561798381202E-3</v>
      </c>
      <c r="I30" s="8">
        <f t="shared" si="3"/>
        <v>0.14729747713591018</v>
      </c>
      <c r="J30" s="7">
        <f t="shared" si="4"/>
        <v>18</v>
      </c>
      <c r="K30" s="8">
        <f t="shared" si="5"/>
        <v>3.0578152943104304E-2</v>
      </c>
      <c r="L30" s="7">
        <f t="shared" si="6"/>
        <v>14</v>
      </c>
      <c r="M30" s="18">
        <f t="shared" si="7"/>
        <v>-1</v>
      </c>
      <c r="N30" s="18">
        <f t="shared" si="8"/>
        <v>-3.0578152943104304E-2</v>
      </c>
    </row>
    <row r="31" spans="1:14" x14ac:dyDescent="0.25">
      <c r="A31" s="7">
        <v>19</v>
      </c>
      <c r="B31" s="7" t="s">
        <v>86</v>
      </c>
      <c r="C31" s="8">
        <v>1.9855554078551437E-3</v>
      </c>
      <c r="D31" s="8">
        <v>2.6203221280396804E-3</v>
      </c>
      <c r="E31" s="8">
        <f t="shared" si="0"/>
        <v>-0.24224758986385364</v>
      </c>
      <c r="F31" s="8">
        <f t="shared" si="1"/>
        <v>0.24224758986385364</v>
      </c>
      <c r="G31" s="7">
        <f t="shared" si="2"/>
        <v>13</v>
      </c>
      <c r="H31" s="8">
        <v>2.2990205476570501E-3</v>
      </c>
      <c r="I31" s="8">
        <f t="shared" si="3"/>
        <v>0.35611561340745651</v>
      </c>
      <c r="J31" s="7">
        <f t="shared" si="4"/>
        <v>28</v>
      </c>
      <c r="K31" s="8">
        <f t="shared" si="5"/>
        <v>8.6268149060844179E-2</v>
      </c>
      <c r="L31" s="7">
        <f t="shared" si="6"/>
        <v>25</v>
      </c>
      <c r="M31" s="18">
        <f t="shared" si="7"/>
        <v>-1</v>
      </c>
      <c r="N31" s="18">
        <f t="shared" si="8"/>
        <v>-8.6268149060844179E-2</v>
      </c>
    </row>
    <row r="32" spans="1:14" x14ac:dyDescent="0.25">
      <c r="A32" s="7">
        <v>20</v>
      </c>
      <c r="B32" s="7" t="s">
        <v>87</v>
      </c>
      <c r="C32" s="8">
        <v>3.9537015249399713E-3</v>
      </c>
      <c r="D32" s="8">
        <v>1.0434105789153224E-2</v>
      </c>
      <c r="E32" s="8">
        <f t="shared" si="0"/>
        <v>-0.62107902633591827</v>
      </c>
      <c r="F32" s="8">
        <f t="shared" si="1"/>
        <v>0.62107902633591827</v>
      </c>
      <c r="G32" s="7">
        <f t="shared" si="2"/>
        <v>29</v>
      </c>
      <c r="H32" s="8">
        <v>7.1526746827927402E-3</v>
      </c>
      <c r="I32" s="8">
        <f t="shared" si="3"/>
        <v>0.11446307135075398</v>
      </c>
      <c r="J32" s="7">
        <f t="shared" si="4"/>
        <v>11</v>
      </c>
      <c r="K32" s="8">
        <f t="shared" si="5"/>
        <v>7.1090612905945025E-2</v>
      </c>
      <c r="L32" s="7">
        <f t="shared" si="6"/>
        <v>24</v>
      </c>
      <c r="M32" s="18">
        <f t="shared" si="7"/>
        <v>-1</v>
      </c>
      <c r="N32" s="18">
        <f t="shared" si="8"/>
        <v>-7.1090612905945025E-2</v>
      </c>
    </row>
    <row r="33" spans="1:14" x14ac:dyDescent="0.25">
      <c r="A33" s="7">
        <v>23</v>
      </c>
      <c r="B33" s="7" t="s">
        <v>88</v>
      </c>
      <c r="C33" s="8">
        <v>6.0075553657667905E-3</v>
      </c>
      <c r="D33" s="8">
        <v>3.4141956926145691E-3</v>
      </c>
      <c r="E33" s="8">
        <f t="shared" si="0"/>
        <v>0.75958143780746301</v>
      </c>
      <c r="F33" s="8">
        <f t="shared" si="1"/>
        <v>0.75958143780746301</v>
      </c>
      <c r="G33" s="7">
        <f t="shared" si="2"/>
        <v>31</v>
      </c>
      <c r="H33" s="8">
        <v>4.7189967671130498E-3</v>
      </c>
      <c r="I33" s="8">
        <f t="shared" si="3"/>
        <v>0.1734938913861781</v>
      </c>
      <c r="J33" s="7">
        <f t="shared" si="4"/>
        <v>19</v>
      </c>
      <c r="K33" s="8">
        <f t="shared" si="5"/>
        <v>0.13178273946992497</v>
      </c>
      <c r="L33" s="7">
        <f t="shared" si="6"/>
        <v>28</v>
      </c>
      <c r="M33" s="18">
        <f t="shared" si="7"/>
        <v>1</v>
      </c>
      <c r="N33" s="18">
        <f t="shared" si="8"/>
        <v>0.13178273946992497</v>
      </c>
    </row>
    <row r="34" spans="1:14" x14ac:dyDescent="0.25">
      <c r="A34" s="7">
        <v>25</v>
      </c>
      <c r="B34" s="7" t="s">
        <v>89</v>
      </c>
      <c r="C34" s="8">
        <v>1.112830186297936E-2</v>
      </c>
      <c r="D34" s="8">
        <v>1.6147701586198382E-2</v>
      </c>
      <c r="E34" s="8">
        <f t="shared" si="0"/>
        <v>-0.31084298260188048</v>
      </c>
      <c r="F34" s="8">
        <f t="shared" si="1"/>
        <v>0.31084298260188048</v>
      </c>
      <c r="G34" s="7">
        <f t="shared" si="2"/>
        <v>16</v>
      </c>
      <c r="H34" s="8">
        <v>1.3608631141818499E-2</v>
      </c>
      <c r="I34" s="8">
        <f t="shared" si="3"/>
        <v>6.0161606559337839E-2</v>
      </c>
      <c r="J34" s="7">
        <f t="shared" si="4"/>
        <v>5</v>
      </c>
      <c r="K34" s="8">
        <f t="shared" si="5"/>
        <v>1.8700813221025431E-2</v>
      </c>
      <c r="L34" s="7">
        <f t="shared" si="6"/>
        <v>9</v>
      </c>
      <c r="M34" s="18">
        <f t="shared" si="7"/>
        <v>-1</v>
      </c>
      <c r="N34" s="18">
        <f t="shared" si="8"/>
        <v>-1.8700813221025431E-2</v>
      </c>
    </row>
    <row r="35" spans="1:14" x14ac:dyDescent="0.25">
      <c r="A35" s="7">
        <v>27</v>
      </c>
      <c r="B35" s="7" t="s">
        <v>90</v>
      </c>
      <c r="C35" s="8">
        <v>2.5338590418546299E-3</v>
      </c>
      <c r="D35" s="8">
        <v>4.3024022009787123E-3</v>
      </c>
      <c r="E35" s="8">
        <f t="shared" si="0"/>
        <v>-0.41105946782980296</v>
      </c>
      <c r="F35" s="8">
        <f t="shared" si="1"/>
        <v>0.41105946782980296</v>
      </c>
      <c r="G35" s="7">
        <f t="shared" si="2"/>
        <v>23</v>
      </c>
      <c r="H35" s="8">
        <v>3.4053667297402499E-3</v>
      </c>
      <c r="I35" s="8">
        <f t="shared" si="3"/>
        <v>0.24041966035995366</v>
      </c>
      <c r="J35" s="7">
        <f t="shared" si="4"/>
        <v>21</v>
      </c>
      <c r="K35" s="8">
        <f t="shared" si="5"/>
        <v>9.8826777643384531E-2</v>
      </c>
      <c r="L35" s="7">
        <f t="shared" si="6"/>
        <v>27</v>
      </c>
      <c r="M35" s="18">
        <f t="shared" si="7"/>
        <v>-1</v>
      </c>
      <c r="N35" s="18">
        <f t="shared" si="8"/>
        <v>-9.8826777643384531E-2</v>
      </c>
    </row>
    <row r="36" spans="1:14" x14ac:dyDescent="0.25">
      <c r="A36" s="7">
        <v>41</v>
      </c>
      <c r="B36" s="7" t="s">
        <v>91</v>
      </c>
      <c r="C36" s="8">
        <v>4.8955892129618553E-3</v>
      </c>
      <c r="D36" s="8">
        <v>7.5530251537143777E-3</v>
      </c>
      <c r="E36" s="8">
        <f t="shared" si="0"/>
        <v>-0.35183729521219265</v>
      </c>
      <c r="F36" s="8">
        <f t="shared" si="1"/>
        <v>0.35183729521219265</v>
      </c>
      <c r="G36" s="7">
        <f t="shared" si="2"/>
        <v>19</v>
      </c>
      <c r="H36" s="8">
        <v>6.2192855524008496E-3</v>
      </c>
      <c r="I36" s="8">
        <f t="shared" si="3"/>
        <v>0.1316416661796764</v>
      </c>
      <c r="J36" s="7">
        <f t="shared" si="4"/>
        <v>15</v>
      </c>
      <c r="K36" s="8">
        <f t="shared" si="5"/>
        <v>4.6316447765883721E-2</v>
      </c>
      <c r="L36" s="7">
        <f t="shared" si="6"/>
        <v>19</v>
      </c>
      <c r="M36" s="18">
        <f t="shared" si="7"/>
        <v>-1</v>
      </c>
      <c r="N36" s="18">
        <f t="shared" si="8"/>
        <v>-4.6316447765883721E-2</v>
      </c>
    </row>
    <row r="37" spans="1:14" x14ac:dyDescent="0.25">
      <c r="A37" s="7">
        <v>44</v>
      </c>
      <c r="B37" s="7" t="s">
        <v>92</v>
      </c>
      <c r="C37" s="8">
        <v>1.129067307602832E-3</v>
      </c>
      <c r="D37" s="8">
        <v>3.9742350440058784E-3</v>
      </c>
      <c r="E37" s="8">
        <f t="shared" si="0"/>
        <v>-0.71590323795625965</v>
      </c>
      <c r="F37" s="8">
        <f t="shared" si="1"/>
        <v>0.71590323795625965</v>
      </c>
      <c r="G37" s="7">
        <f t="shared" si="2"/>
        <v>30</v>
      </c>
      <c r="H37" s="8">
        <v>2.5203669190041501E-3</v>
      </c>
      <c r="I37" s="8">
        <f t="shared" si="3"/>
        <v>0.32484044540972207</v>
      </c>
      <c r="J37" s="7">
        <f t="shared" si="4"/>
        <v>27</v>
      </c>
      <c r="K37" s="8">
        <f t="shared" si="5"/>
        <v>0.23255432668797363</v>
      </c>
      <c r="L37" s="7">
        <f t="shared" si="6"/>
        <v>31</v>
      </c>
      <c r="M37" s="18">
        <f t="shared" si="7"/>
        <v>-1</v>
      </c>
      <c r="N37" s="18">
        <f t="shared" si="8"/>
        <v>-0.23255432668797363</v>
      </c>
    </row>
    <row r="38" spans="1:14" x14ac:dyDescent="0.25">
      <c r="A38" s="7">
        <v>47</v>
      </c>
      <c r="B38" s="7" t="s">
        <v>93</v>
      </c>
      <c r="C38" s="8">
        <v>1.8474240000637865E-3</v>
      </c>
      <c r="D38" s="8">
        <v>4.6394869242076878E-3</v>
      </c>
      <c r="E38" s="8">
        <f t="shared" si="0"/>
        <v>-0.60180424468395677</v>
      </c>
      <c r="F38" s="8">
        <f t="shared" si="1"/>
        <v>0.60180424468395677</v>
      </c>
      <c r="G38" s="7">
        <f t="shared" si="2"/>
        <v>28</v>
      </c>
      <c r="H38" s="8">
        <v>3.2429295087679499E-3</v>
      </c>
      <c r="I38" s="8">
        <f t="shared" si="3"/>
        <v>0.25246219825366573</v>
      </c>
      <c r="J38" s="7">
        <f t="shared" si="4"/>
        <v>23</v>
      </c>
      <c r="K38" s="8">
        <f t="shared" si="5"/>
        <v>0.15193282253129864</v>
      </c>
      <c r="L38" s="7">
        <f t="shared" si="6"/>
        <v>30</v>
      </c>
      <c r="M38" s="18">
        <f t="shared" si="7"/>
        <v>-1</v>
      </c>
      <c r="N38" s="18">
        <f t="shared" si="8"/>
        <v>-0.15193282253129864</v>
      </c>
    </row>
    <row r="39" spans="1:14" x14ac:dyDescent="0.25">
      <c r="A39" s="7">
        <v>50</v>
      </c>
      <c r="B39" s="7" t="s">
        <v>94</v>
      </c>
      <c r="C39" s="8">
        <v>7.3955992377764878E-3</v>
      </c>
      <c r="D39" s="8">
        <v>1.2376869515971134E-2</v>
      </c>
      <c r="E39" s="8">
        <f t="shared" si="0"/>
        <v>-0.40246608981106302</v>
      </c>
      <c r="F39" s="8">
        <f t="shared" si="1"/>
        <v>0.40246608981106302</v>
      </c>
      <c r="G39" s="7">
        <f t="shared" si="2"/>
        <v>22</v>
      </c>
      <c r="H39" s="8">
        <v>9.8972552321881391E-3</v>
      </c>
      <c r="I39" s="8">
        <f t="shared" si="3"/>
        <v>8.2721632751531118E-2</v>
      </c>
      <c r="J39" s="7">
        <f t="shared" si="4"/>
        <v>7</v>
      </c>
      <c r="K39" s="8">
        <f t="shared" si="5"/>
        <v>3.3292652076295497E-2</v>
      </c>
      <c r="L39" s="7">
        <f t="shared" si="6"/>
        <v>15</v>
      </c>
      <c r="M39" s="18">
        <f t="shared" si="7"/>
        <v>-1</v>
      </c>
      <c r="N39" s="18">
        <f t="shared" si="8"/>
        <v>-3.3292652076295497E-2</v>
      </c>
    </row>
    <row r="40" spans="1:14" x14ac:dyDescent="0.25">
      <c r="A40" s="7">
        <v>52</v>
      </c>
      <c r="B40" s="7" t="s">
        <v>95</v>
      </c>
      <c r="C40" s="8">
        <v>8.8116128472720944E-3</v>
      </c>
      <c r="D40" s="8">
        <v>9.0664913944653019E-3</v>
      </c>
      <c r="E40" s="8">
        <f t="shared" si="0"/>
        <v>-2.8112147919624093E-2</v>
      </c>
      <c r="F40" s="8">
        <f t="shared" si="1"/>
        <v>2.8112147919624093E-2</v>
      </c>
      <c r="G40" s="7">
        <f t="shared" si="2"/>
        <v>1</v>
      </c>
      <c r="H40" s="8">
        <v>8.9357065134922295E-3</v>
      </c>
      <c r="I40" s="8">
        <f t="shared" si="3"/>
        <v>9.1623097885884811E-2</v>
      </c>
      <c r="J40" s="7">
        <f t="shared" si="4"/>
        <v>10</v>
      </c>
      <c r="K40" s="8">
        <f t="shared" si="5"/>
        <v>2.5757220806221911E-3</v>
      </c>
      <c r="L40" s="7">
        <f t="shared" si="6"/>
        <v>2</v>
      </c>
      <c r="M40" s="18">
        <f t="shared" si="7"/>
        <v>-1</v>
      </c>
      <c r="N40" s="18">
        <f t="shared" si="8"/>
        <v>-2.5757220806221911E-3</v>
      </c>
    </row>
    <row r="41" spans="1:14" x14ac:dyDescent="0.25">
      <c r="A41" s="7">
        <v>54</v>
      </c>
      <c r="B41" s="7" t="s">
        <v>96</v>
      </c>
      <c r="C41" s="8">
        <v>1.9532595782508601E-3</v>
      </c>
      <c r="D41" s="8">
        <v>2.6053589727161566E-3</v>
      </c>
      <c r="E41" s="8">
        <f t="shared" si="0"/>
        <v>-0.25029157259871387</v>
      </c>
      <c r="F41" s="8">
        <f t="shared" si="1"/>
        <v>0.25029157259871387</v>
      </c>
      <c r="G41" s="7">
        <f t="shared" si="2"/>
        <v>14</v>
      </c>
      <c r="H41" s="8">
        <v>2.2748039676027099E-3</v>
      </c>
      <c r="I41" s="8">
        <f t="shared" si="3"/>
        <v>0.35990666634366641</v>
      </c>
      <c r="J41" s="7">
        <f t="shared" si="4"/>
        <v>29</v>
      </c>
      <c r="K41" s="8">
        <f t="shared" si="5"/>
        <v>9.008160550791687E-2</v>
      </c>
      <c r="L41" s="7">
        <f t="shared" si="6"/>
        <v>26</v>
      </c>
      <c r="M41" s="18">
        <f t="shared" si="7"/>
        <v>-1</v>
      </c>
      <c r="N41" s="18">
        <f t="shared" si="8"/>
        <v>-9.008160550791687E-2</v>
      </c>
    </row>
    <row r="42" spans="1:14" x14ac:dyDescent="0.25">
      <c r="A42" s="7">
        <v>63</v>
      </c>
      <c r="B42" s="7" t="s">
        <v>97</v>
      </c>
      <c r="C42" s="8">
        <v>9.4219295266435178E-3</v>
      </c>
      <c r="D42" s="8">
        <v>1.010941791070716E-2</v>
      </c>
      <c r="E42" s="8">
        <f t="shared" si="0"/>
        <v>-6.8004744698060643E-2</v>
      </c>
      <c r="F42" s="8">
        <f t="shared" si="1"/>
        <v>6.8004744698060643E-2</v>
      </c>
      <c r="G42" s="7">
        <f t="shared" si="2"/>
        <v>3</v>
      </c>
      <c r="H42" s="8">
        <v>9.7523603493405494E-3</v>
      </c>
      <c r="I42" s="8">
        <f t="shared" si="3"/>
        <v>8.3950662530696815E-2</v>
      </c>
      <c r="J42" s="7">
        <f t="shared" si="4"/>
        <v>8</v>
      </c>
      <c r="K42" s="8">
        <f t="shared" si="5"/>
        <v>5.7090433726330828E-3</v>
      </c>
      <c r="L42" s="7">
        <f t="shared" si="6"/>
        <v>3</v>
      </c>
      <c r="M42" s="18">
        <f t="shared" si="7"/>
        <v>-1</v>
      </c>
      <c r="N42" s="18">
        <f t="shared" si="8"/>
        <v>-5.7090433726330828E-3</v>
      </c>
    </row>
    <row r="43" spans="1:14" x14ac:dyDescent="0.25">
      <c r="A43" s="7">
        <v>66</v>
      </c>
      <c r="B43" s="7" t="s">
        <v>98</v>
      </c>
      <c r="C43" s="8">
        <v>4.7797446909136803E-3</v>
      </c>
      <c r="D43" s="8">
        <v>6.6118325613545624E-3</v>
      </c>
      <c r="E43" s="8">
        <f t="shared" si="0"/>
        <v>-0.27709229679366582</v>
      </c>
      <c r="F43" s="8">
        <f t="shared" si="1"/>
        <v>0.27709229679366582</v>
      </c>
      <c r="G43" s="7">
        <f t="shared" si="2"/>
        <v>15</v>
      </c>
      <c r="H43" s="8">
        <v>5.6511913548126002E-3</v>
      </c>
      <c r="I43" s="8">
        <f t="shared" si="3"/>
        <v>0.14487513537619123</v>
      </c>
      <c r="J43" s="7">
        <f t="shared" si="4"/>
        <v>17</v>
      </c>
      <c r="K43" s="8">
        <f t="shared" si="5"/>
        <v>4.0143784009682097E-2</v>
      </c>
      <c r="L43" s="7">
        <f t="shared" si="6"/>
        <v>16</v>
      </c>
      <c r="M43" s="18">
        <f t="shared" si="7"/>
        <v>-1</v>
      </c>
      <c r="N43" s="18">
        <f t="shared" si="8"/>
        <v>-4.0143784009682097E-2</v>
      </c>
    </row>
    <row r="44" spans="1:14" x14ac:dyDescent="0.25">
      <c r="A44" s="7">
        <v>68</v>
      </c>
      <c r="B44" s="7" t="s">
        <v>99</v>
      </c>
      <c r="C44" s="8">
        <v>6.191204904945252E-3</v>
      </c>
      <c r="D44" s="8">
        <v>1.2950536300566492E-2</v>
      </c>
      <c r="E44" s="8">
        <f t="shared" si="0"/>
        <v>-0.52193447736412035</v>
      </c>
      <c r="F44" s="8">
        <f t="shared" si="1"/>
        <v>0.52193447736412035</v>
      </c>
      <c r="G44" s="7">
        <f t="shared" si="2"/>
        <v>27</v>
      </c>
      <c r="H44" s="8">
        <v>9.4973305093542706E-3</v>
      </c>
      <c r="I44" s="8">
        <f t="shared" si="3"/>
        <v>8.6204972203384134E-2</v>
      </c>
      <c r="J44" s="7">
        <f t="shared" si="4"/>
        <v>9</v>
      </c>
      <c r="K44" s="8">
        <f t="shared" si="5"/>
        <v>4.4993347113161823E-2</v>
      </c>
      <c r="L44" s="7">
        <f t="shared" si="6"/>
        <v>18</v>
      </c>
      <c r="M44" s="18">
        <f t="shared" si="7"/>
        <v>-1</v>
      </c>
      <c r="N44" s="18">
        <f t="shared" si="8"/>
        <v>-4.4993347113161823E-2</v>
      </c>
    </row>
    <row r="45" spans="1:14" x14ac:dyDescent="0.25">
      <c r="A45" s="7">
        <v>70</v>
      </c>
      <c r="B45" s="7" t="s">
        <v>100</v>
      </c>
      <c r="C45" s="8">
        <v>3.8551378144736398E-3</v>
      </c>
      <c r="D45" s="8">
        <v>4.9905562509312378E-3</v>
      </c>
      <c r="E45" s="8">
        <f t="shared" si="0"/>
        <v>-0.22751340318941979</v>
      </c>
      <c r="F45" s="8">
        <f t="shared" si="1"/>
        <v>0.22751340318941979</v>
      </c>
      <c r="G45" s="7">
        <f t="shared" si="2"/>
        <v>12</v>
      </c>
      <c r="H45" s="8">
        <v>4.4238567451411401E-3</v>
      </c>
      <c r="I45" s="8">
        <f t="shared" si="3"/>
        <v>0.18506863122646536</v>
      </c>
      <c r="J45" s="7">
        <f t="shared" si="4"/>
        <v>20</v>
      </c>
      <c r="K45" s="8">
        <f t="shared" si="5"/>
        <v>4.210559411394086E-2</v>
      </c>
      <c r="L45" s="7">
        <f t="shared" si="6"/>
        <v>17</v>
      </c>
      <c r="M45" s="18">
        <f t="shared" si="7"/>
        <v>-1</v>
      </c>
      <c r="N45" s="18">
        <f t="shared" si="8"/>
        <v>-4.210559411394086E-2</v>
      </c>
    </row>
    <row r="46" spans="1:14" x14ac:dyDescent="0.25">
      <c r="A46" s="7">
        <v>73</v>
      </c>
      <c r="B46" s="7" t="s">
        <v>101</v>
      </c>
      <c r="C46" s="8">
        <v>2.861382842900894E-3</v>
      </c>
      <c r="D46" s="8">
        <v>3.5481493080481122E-3</v>
      </c>
      <c r="E46" s="8">
        <f t="shared" si="0"/>
        <v>-0.19355624736238008</v>
      </c>
      <c r="F46" s="8">
        <f t="shared" si="1"/>
        <v>0.19355624736238008</v>
      </c>
      <c r="G46" s="7">
        <f t="shared" si="2"/>
        <v>10</v>
      </c>
      <c r="H46" s="8">
        <v>3.2007804509312401E-3</v>
      </c>
      <c r="I46" s="8">
        <f t="shared" si="3"/>
        <v>0.25578671362074779</v>
      </c>
      <c r="J46" s="7">
        <f t="shared" si="4"/>
        <v>24</v>
      </c>
      <c r="K46" s="8">
        <f t="shared" si="5"/>
        <v>4.9509116413587732E-2</v>
      </c>
      <c r="L46" s="7">
        <f t="shared" si="6"/>
        <v>20</v>
      </c>
      <c r="M46" s="18">
        <f t="shared" si="7"/>
        <v>-1</v>
      </c>
      <c r="N46" s="18">
        <f t="shared" si="8"/>
        <v>-4.9509116413587732E-2</v>
      </c>
    </row>
    <row r="47" spans="1:14" x14ac:dyDescent="0.25">
      <c r="A47" s="7">
        <v>76</v>
      </c>
      <c r="B47" s="7" t="s">
        <v>102</v>
      </c>
      <c r="C47" s="8">
        <v>9.4383602932833644E-3</v>
      </c>
      <c r="D47" s="8">
        <v>1.5584773107450234E-2</v>
      </c>
      <c r="E47" s="8">
        <f t="shared" si="0"/>
        <v>-0.39438577461410734</v>
      </c>
      <c r="F47" s="8">
        <f t="shared" si="1"/>
        <v>0.39438577461410734</v>
      </c>
      <c r="G47" s="7">
        <f t="shared" si="2"/>
        <v>21</v>
      </c>
      <c r="H47" s="8">
        <v>1.2320627988986199E-2</v>
      </c>
      <c r="I47" s="8">
        <f t="shared" si="3"/>
        <v>6.6450923873126788E-2</v>
      </c>
      <c r="J47" s="7">
        <f t="shared" si="4"/>
        <v>6</v>
      </c>
      <c r="K47" s="8">
        <f t="shared" si="5"/>
        <v>2.6207299085526187E-2</v>
      </c>
      <c r="L47" s="7">
        <f t="shared" si="6"/>
        <v>12</v>
      </c>
      <c r="M47" s="18">
        <f t="shared" si="7"/>
        <v>-1</v>
      </c>
      <c r="N47" s="18">
        <f t="shared" si="8"/>
        <v>-2.6207299085526187E-2</v>
      </c>
    </row>
    <row r="48" spans="1:14" x14ac:dyDescent="0.25">
      <c r="A48" s="7">
        <v>81</v>
      </c>
      <c r="B48" s="7" t="s">
        <v>103</v>
      </c>
      <c r="C48" s="8">
        <v>2.9305078535352088E-3</v>
      </c>
      <c r="D48" s="8">
        <v>3.2467075797801667E-3</v>
      </c>
      <c r="E48" s="8">
        <f t="shared" si="0"/>
        <v>-9.7390885527906909E-2</v>
      </c>
      <c r="F48" s="8">
        <f t="shared" si="1"/>
        <v>9.7390885527906909E-2</v>
      </c>
      <c r="G48" s="7">
        <f t="shared" si="2"/>
        <v>6</v>
      </c>
      <c r="H48" s="8">
        <v>3.08855709461754E-3</v>
      </c>
      <c r="I48" s="8">
        <f t="shared" si="3"/>
        <v>0.26508077638973349</v>
      </c>
      <c r="J48" s="7">
        <f t="shared" si="4"/>
        <v>25</v>
      </c>
      <c r="K48" s="8">
        <f t="shared" si="5"/>
        <v>2.5816451549021222E-2</v>
      </c>
      <c r="L48" s="7">
        <f t="shared" si="6"/>
        <v>11</v>
      </c>
      <c r="M48" s="18">
        <f t="shared" si="7"/>
        <v>-1</v>
      </c>
      <c r="N48" s="18">
        <f t="shared" si="8"/>
        <v>-2.5816451549021222E-2</v>
      </c>
    </row>
    <row r="49" spans="1:25" x14ac:dyDescent="0.25">
      <c r="A49" s="7">
        <v>85</v>
      </c>
      <c r="B49" s="7" t="s">
        <v>104</v>
      </c>
      <c r="C49" s="8">
        <v>4.6994576401585926E-3</v>
      </c>
      <c r="D49" s="8">
        <v>9.3467612125073402E-3</v>
      </c>
      <c r="E49" s="8">
        <f t="shared" si="0"/>
        <v>-0.49721004599218521</v>
      </c>
      <c r="F49" s="8">
        <f t="shared" si="1"/>
        <v>0.49721004599218521</v>
      </c>
      <c r="G49" s="7">
        <f t="shared" si="2"/>
        <v>24</v>
      </c>
      <c r="H49" s="8">
        <v>7.0354120411660502E-3</v>
      </c>
      <c r="I49" s="8">
        <f t="shared" si="3"/>
        <v>0.11637088315150661</v>
      </c>
      <c r="J49" s="7">
        <f t="shared" si="4"/>
        <v>12</v>
      </c>
      <c r="K49" s="8">
        <f t="shared" si="5"/>
        <v>5.7860772163911812E-2</v>
      </c>
      <c r="L49" s="7">
        <f t="shared" si="6"/>
        <v>21</v>
      </c>
      <c r="M49" s="18">
        <f t="shared" si="7"/>
        <v>-1</v>
      </c>
      <c r="N49" s="18">
        <f t="shared" si="8"/>
        <v>-5.7860772163911812E-2</v>
      </c>
    </row>
    <row r="50" spans="1:25" x14ac:dyDescent="0.25">
      <c r="A50" s="7">
        <v>86</v>
      </c>
      <c r="B50" s="7" t="s">
        <v>105</v>
      </c>
      <c r="C50" s="8">
        <v>1.8548060493092924E-3</v>
      </c>
      <c r="D50" s="8">
        <v>3.8326883411309129E-3</v>
      </c>
      <c r="E50" s="8">
        <f t="shared" si="0"/>
        <v>-0.51605612452120386</v>
      </c>
      <c r="F50" s="8">
        <f t="shared" si="1"/>
        <v>0.51605612452120386</v>
      </c>
      <c r="G50" s="7">
        <f t="shared" si="2"/>
        <v>26</v>
      </c>
      <c r="H50" s="8">
        <v>2.8437525302931498E-3</v>
      </c>
      <c r="I50" s="8">
        <f t="shared" si="3"/>
        <v>0.28790026693385978</v>
      </c>
      <c r="J50" s="7">
        <f t="shared" si="4"/>
        <v>26</v>
      </c>
      <c r="K50" s="8">
        <f t="shared" si="5"/>
        <v>0.14857269600250778</v>
      </c>
      <c r="L50" s="7">
        <f t="shared" si="6"/>
        <v>29</v>
      </c>
      <c r="M50" s="18">
        <f t="shared" si="7"/>
        <v>-1</v>
      </c>
      <c r="N50" s="18">
        <f t="shared" si="8"/>
        <v>-0.14857269600250778</v>
      </c>
    </row>
    <row r="51" spans="1:25" x14ac:dyDescent="0.25">
      <c r="A51" s="7">
        <v>88</v>
      </c>
      <c r="B51" s="7" t="s">
        <v>106</v>
      </c>
      <c r="C51" s="8">
        <v>2.0795991082667969E-2</v>
      </c>
      <c r="D51" s="8">
        <v>1.5357830283142844E-2</v>
      </c>
      <c r="E51" s="8">
        <f t="shared" si="0"/>
        <v>0.35409694593996088</v>
      </c>
      <c r="F51" s="8">
        <f t="shared" si="1"/>
        <v>0.35409694593996088</v>
      </c>
      <c r="G51" s="7">
        <f t="shared" si="2"/>
        <v>20</v>
      </c>
      <c r="H51" s="8">
        <v>1.8175514418851998E-2</v>
      </c>
      <c r="I51" s="8">
        <f t="shared" si="3"/>
        <v>4.5045058626568921E-2</v>
      </c>
      <c r="J51" s="7">
        <f t="shared" si="4"/>
        <v>2</v>
      </c>
      <c r="K51" s="8">
        <f t="shared" si="5"/>
        <v>1.5950317689354544E-2</v>
      </c>
      <c r="L51" s="7">
        <f t="shared" si="6"/>
        <v>7</v>
      </c>
      <c r="M51" s="18">
        <f t="shared" si="7"/>
        <v>1</v>
      </c>
      <c r="N51" s="18">
        <f t="shared" si="8"/>
        <v>1.5950317689354544E-2</v>
      </c>
    </row>
    <row r="52" spans="1:25" x14ac:dyDescent="0.25">
      <c r="A52" s="7">
        <v>91</v>
      </c>
      <c r="B52" s="7" t="s">
        <v>107</v>
      </c>
      <c r="C52" s="8">
        <v>2.5117082187794065E-4</v>
      </c>
      <c r="D52" s="8">
        <v>1.3503735663309027E-3</v>
      </c>
      <c r="E52" s="8">
        <f t="shared" si="0"/>
        <v>-0.81399900876288889</v>
      </c>
      <c r="F52" s="8">
        <f t="shared" si="1"/>
        <v>0.81399900876288889</v>
      </c>
      <c r="G52" s="7">
        <f t="shared" si="2"/>
        <v>32</v>
      </c>
      <c r="H52" s="8">
        <v>8.1871711256523703E-4</v>
      </c>
      <c r="I52" s="8">
        <f t="shared" si="3"/>
        <v>1</v>
      </c>
      <c r="J52" s="7">
        <f t="shared" si="4"/>
        <v>33</v>
      </c>
      <c r="K52" s="8">
        <f t="shared" si="5"/>
        <v>0.81399900876288889</v>
      </c>
      <c r="L52" s="7">
        <f t="shared" si="6"/>
        <v>33</v>
      </c>
      <c r="M52" s="18">
        <f t="shared" si="7"/>
        <v>-1</v>
      </c>
      <c r="N52" s="18">
        <f t="shared" si="8"/>
        <v>-0.81399900876288889</v>
      </c>
    </row>
    <row r="53" spans="1:25" x14ac:dyDescent="0.25">
      <c r="A53" s="7">
        <v>94</v>
      </c>
      <c r="B53" s="7" t="s">
        <v>108</v>
      </c>
      <c r="C53" s="8">
        <v>2.7406311661713799E-4</v>
      </c>
      <c r="D53" s="8">
        <v>2.2924156187443252E-3</v>
      </c>
      <c r="E53" s="8">
        <f t="shared" si="0"/>
        <v>-0.88044789331558626</v>
      </c>
      <c r="F53" s="8">
        <f t="shared" si="1"/>
        <v>0.88044789331558626</v>
      </c>
      <c r="G53" s="7">
        <f t="shared" si="2"/>
        <v>33</v>
      </c>
      <c r="H53" s="8">
        <v>1.31754419204509E-3</v>
      </c>
      <c r="I53" s="8">
        <f t="shared" si="3"/>
        <v>0.62139632014500068</v>
      </c>
      <c r="J53" s="7">
        <f t="shared" si="4"/>
        <v>32</v>
      </c>
      <c r="K53" s="8">
        <f t="shared" si="5"/>
        <v>0.54710708098572347</v>
      </c>
      <c r="L53" s="7">
        <f t="shared" si="6"/>
        <v>32</v>
      </c>
      <c r="M53" s="18">
        <f t="shared" si="7"/>
        <v>-1</v>
      </c>
      <c r="N53" s="18">
        <f t="shared" si="8"/>
        <v>-0.54710708098572347</v>
      </c>
    </row>
    <row r="54" spans="1:25" x14ac:dyDescent="0.25">
      <c r="A54" s="7">
        <v>95</v>
      </c>
      <c r="B54" s="7" t="s">
        <v>109</v>
      </c>
      <c r="C54" s="8">
        <v>5.8340378300863202E-3</v>
      </c>
      <c r="D54" s="8">
        <v>6.7151382378051764E-3</v>
      </c>
      <c r="E54" s="8">
        <f t="shared" si="0"/>
        <v>-0.13121106022187287</v>
      </c>
      <c r="F54" s="8">
        <f t="shared" si="1"/>
        <v>0.13121106022187287</v>
      </c>
      <c r="G54" s="7">
        <f t="shared" si="2"/>
        <v>9</v>
      </c>
      <c r="H54" s="8">
        <v>6.2955643098190897E-3</v>
      </c>
      <c r="I54" s="8">
        <f>MIN($H$24:$H$56)/H54</f>
        <v>0.13004666019983263</v>
      </c>
      <c r="J54" s="7">
        <f t="shared" si="4"/>
        <v>14</v>
      </c>
      <c r="K54" s="8">
        <f t="shared" si="5"/>
        <v>1.7063560163133679E-2</v>
      </c>
      <c r="L54" s="7">
        <f t="shared" si="6"/>
        <v>8</v>
      </c>
      <c r="M54" s="18">
        <f t="shared" si="7"/>
        <v>-1</v>
      </c>
      <c r="N54" s="18">
        <f t="shared" si="8"/>
        <v>-1.7063560163133679E-2</v>
      </c>
    </row>
    <row r="55" spans="1:25" x14ac:dyDescent="0.25">
      <c r="A55" s="7">
        <v>97</v>
      </c>
      <c r="B55" s="7" t="s">
        <v>110</v>
      </c>
      <c r="C55" s="8">
        <v>2.2151471909750316E-3</v>
      </c>
      <c r="D55" s="8">
        <v>2.0531367224787545E-3</v>
      </c>
      <c r="E55" s="8">
        <f t="shared" si="0"/>
        <v>7.8908757864250598E-2</v>
      </c>
      <c r="F55" s="8">
        <f t="shared" si="1"/>
        <v>7.8908757864250598E-2</v>
      </c>
      <c r="G55" s="7">
        <f t="shared" si="2"/>
        <v>5</v>
      </c>
      <c r="H55" s="8">
        <v>2.1306974239345602E-3</v>
      </c>
      <c r="I55" s="8">
        <f t="shared" si="3"/>
        <v>0.38424841714662072</v>
      </c>
      <c r="J55" s="7">
        <f>RANK(I55,$I$24:$I$56,1)</f>
        <v>30</v>
      </c>
      <c r="K55" s="8">
        <f t="shared" si="5"/>
        <v>3.0320565308344254E-2</v>
      </c>
      <c r="L55" s="7">
        <f t="shared" si="6"/>
        <v>13</v>
      </c>
      <c r="M55" s="18">
        <f t="shared" si="7"/>
        <v>1</v>
      </c>
      <c r="N55" s="18">
        <f t="shared" si="8"/>
        <v>3.0320565308344254E-2</v>
      </c>
    </row>
    <row r="56" spans="1:25" x14ac:dyDescent="0.25">
      <c r="A56" s="7">
        <v>99</v>
      </c>
      <c r="B56" s="7" t="s">
        <v>111</v>
      </c>
      <c r="C56" s="8">
        <v>1.4225604127459269E-3</v>
      </c>
      <c r="D56" s="8">
        <v>1.2803483781922611E-3</v>
      </c>
      <c r="E56" s="8">
        <f t="shared" si="0"/>
        <v>0.11107292122668723</v>
      </c>
      <c r="F56" s="8">
        <f t="shared" si="1"/>
        <v>0.11107292122668723</v>
      </c>
      <c r="G56" s="7">
        <f t="shared" si="2"/>
        <v>7</v>
      </c>
      <c r="H56" s="8">
        <v>1.34858122885868E-3</v>
      </c>
      <c r="I56" s="8">
        <f t="shared" si="3"/>
        <v>0.60709514195012704</v>
      </c>
      <c r="J56" s="7">
        <f t="shared" si="4"/>
        <v>31</v>
      </c>
      <c r="K56" s="8">
        <f t="shared" si="5"/>
        <v>6.7431830878930968E-2</v>
      </c>
      <c r="L56" s="7">
        <f t="shared" si="6"/>
        <v>23</v>
      </c>
      <c r="M56" s="18">
        <f t="shared" si="7"/>
        <v>1</v>
      </c>
      <c r="N56" s="18">
        <f t="shared" si="8"/>
        <v>6.7431830878930968E-2</v>
      </c>
    </row>
    <row r="57" spans="1:25" customFormat="1" ht="13.35" customHeight="1" x14ac:dyDescent="0.25">
      <c r="A57" s="30" t="s">
        <v>112</v>
      </c>
      <c r="B57" s="30"/>
      <c r="C57" s="30"/>
      <c r="D57" s="30"/>
      <c r="E57" s="30"/>
      <c r="F57" s="30"/>
      <c r="G57" s="30"/>
      <c r="H57" s="30"/>
      <c r="I57" s="30"/>
      <c r="J57" s="30"/>
      <c r="K57" s="30"/>
      <c r="L57" s="30"/>
      <c r="M57" s="18"/>
      <c r="N57" s="18"/>
      <c r="O57" s="18"/>
      <c r="P57" s="18"/>
      <c r="Q57" s="18"/>
      <c r="R57" s="18"/>
      <c r="S57" s="18"/>
      <c r="T57" s="18"/>
      <c r="U57" s="18"/>
      <c r="V57" s="18"/>
      <c r="W57" s="18"/>
      <c r="X57" s="18"/>
      <c r="Y57" s="18"/>
    </row>
    <row r="58" spans="1:25" customFormat="1" ht="13.35" customHeight="1" x14ac:dyDescent="0.25">
      <c r="A58" s="31" t="s">
        <v>113</v>
      </c>
      <c r="B58" s="31"/>
      <c r="C58" s="19">
        <f>AVERAGE(C24:C56)</f>
        <v>5.9770869684244304E-3</v>
      </c>
      <c r="D58" s="19">
        <f>AVERAGE(D24:D56)</f>
        <v>8.0741077207015146E-3</v>
      </c>
      <c r="E58" s="19">
        <f>AVERAGE(E24:E56)</f>
        <v>-0.26826471016622644</v>
      </c>
      <c r="F58" s="19">
        <f>AVERAGE(F24:F56)</f>
        <v>0.347274410944309</v>
      </c>
      <c r="G58" s="15" t="s">
        <v>114</v>
      </c>
      <c r="H58" s="19">
        <f>AVERAGE(H24:H56)</f>
        <v>7.008379973655182E-3</v>
      </c>
      <c r="I58" s="19">
        <f>AVERAGE(I24:I56)</f>
        <v>0.2198836652873363</v>
      </c>
      <c r="J58" s="15" t="s">
        <v>114</v>
      </c>
      <c r="K58" s="19">
        <f>AVERAGE(K24:K56)</f>
        <v>9.2464646591808544E-2</v>
      </c>
      <c r="L58" s="15" t="s">
        <v>114</v>
      </c>
      <c r="M58" s="18"/>
      <c r="N58" s="18"/>
      <c r="O58" s="18"/>
      <c r="P58" s="18"/>
      <c r="Q58" s="18"/>
      <c r="R58" s="18"/>
      <c r="S58" s="18"/>
      <c r="T58" s="18"/>
      <c r="U58" s="18"/>
      <c r="V58" s="18"/>
      <c r="W58" s="18"/>
      <c r="X58" s="18"/>
      <c r="Y58" s="18"/>
    </row>
    <row r="59" spans="1:25" customFormat="1" ht="13.35" customHeight="1" x14ac:dyDescent="0.25">
      <c r="A59" s="31" t="s">
        <v>115</v>
      </c>
      <c r="B59" s="31"/>
      <c r="C59" s="19">
        <f>_xlfn.STDEV.S(C24:C56)</f>
        <v>5.5450309334598149E-3</v>
      </c>
      <c r="D59" s="19">
        <f t="shared" ref="D59:K59" si="9">_xlfn.STDEV.S(D24:D56)</f>
        <v>6.1938728801248866E-3</v>
      </c>
      <c r="E59" s="19">
        <f t="shared" si="9"/>
        <v>0.32532676810351152</v>
      </c>
      <c r="F59" s="19">
        <f t="shared" si="9"/>
        <v>0.23597488311899653</v>
      </c>
      <c r="G59" s="15" t="s">
        <v>114</v>
      </c>
      <c r="H59" s="19">
        <f t="shared" si="9"/>
        <v>5.7009863924975118E-3</v>
      </c>
      <c r="I59" s="19">
        <f t="shared" si="9"/>
        <v>0.20291913400172445</v>
      </c>
      <c r="J59" s="15" t="s">
        <v>114</v>
      </c>
      <c r="K59" s="19">
        <f t="shared" si="9"/>
        <v>0.16340578744083262</v>
      </c>
      <c r="L59" s="15" t="s">
        <v>114</v>
      </c>
      <c r="M59" s="18"/>
      <c r="N59" s="18"/>
      <c r="O59" s="18"/>
      <c r="P59" s="18"/>
      <c r="Q59" s="18"/>
      <c r="R59" s="18"/>
      <c r="S59" s="18"/>
      <c r="T59" s="18"/>
      <c r="U59" s="18"/>
      <c r="V59" s="18"/>
      <c r="W59" s="18"/>
      <c r="X59" s="18"/>
      <c r="Y59" s="18"/>
    </row>
    <row r="60" spans="1:25" customFormat="1" ht="13.35" customHeight="1" x14ac:dyDescent="0.25">
      <c r="A60" s="31" t="s">
        <v>116</v>
      </c>
      <c r="B60" s="31"/>
      <c r="C60" s="19">
        <f>_xlfn.VAR.S(C24:C56)</f>
        <v>3.0747368053026223E-5</v>
      </c>
      <c r="D60" s="19">
        <f t="shared" ref="D60:K60" si="10">_xlfn.VAR.S(D24:D56)</f>
        <v>3.8364061255146558E-5</v>
      </c>
      <c r="E60" s="19">
        <f t="shared" si="10"/>
        <v>0.10583750604467597</v>
      </c>
      <c r="F60" s="19">
        <f t="shared" si="10"/>
        <v>5.5684145463024068E-2</v>
      </c>
      <c r="G60" s="15" t="s">
        <v>114</v>
      </c>
      <c r="H60" s="19">
        <f t="shared" si="10"/>
        <v>3.2501245847441796E-5</v>
      </c>
      <c r="I60" s="19">
        <f t="shared" si="10"/>
        <v>4.1176174944009804E-2</v>
      </c>
      <c r="J60" s="15" t="s">
        <v>114</v>
      </c>
      <c r="K60" s="19">
        <f t="shared" si="10"/>
        <v>2.6701451369158573E-2</v>
      </c>
      <c r="L60" s="15" t="s">
        <v>114</v>
      </c>
      <c r="M60" s="18"/>
      <c r="N60" s="18"/>
      <c r="O60" s="18"/>
      <c r="P60" s="18"/>
      <c r="Q60" s="18"/>
      <c r="R60" s="18"/>
      <c r="S60" s="18"/>
      <c r="T60" s="18"/>
      <c r="U60" s="18"/>
      <c r="V60" s="18"/>
      <c r="W60" s="18"/>
      <c r="X60" s="18"/>
      <c r="Y60" s="18"/>
    </row>
    <row r="61" spans="1:25" customFormat="1" ht="13.35" customHeight="1" x14ac:dyDescent="0.25">
      <c r="A61" s="31" t="s">
        <v>117</v>
      </c>
      <c r="B61" s="31"/>
      <c r="C61" s="19">
        <f>MAX(C24:C56)</f>
        <v>2.5132725328906147E-2</v>
      </c>
      <c r="D61" s="19">
        <f t="shared" ref="D61:K61" si="11">MAX(D24:D56)</f>
        <v>2.706636731017633E-2</v>
      </c>
      <c r="E61" s="19">
        <f t="shared" si="11"/>
        <v>0.75958143780746301</v>
      </c>
      <c r="F61" s="19">
        <f t="shared" si="11"/>
        <v>0.88044789331558626</v>
      </c>
      <c r="G61" s="15" t="s">
        <v>114</v>
      </c>
      <c r="H61" s="19">
        <f t="shared" si="11"/>
        <v>2.6058686644338899E-2</v>
      </c>
      <c r="I61" s="19">
        <f t="shared" si="11"/>
        <v>1</v>
      </c>
      <c r="J61" s="15" t="s">
        <v>114</v>
      </c>
      <c r="K61" s="19">
        <f t="shared" si="11"/>
        <v>0.81399900876288889</v>
      </c>
      <c r="L61" s="15" t="s">
        <v>114</v>
      </c>
      <c r="M61" s="18"/>
      <c r="N61" s="18"/>
      <c r="O61" s="18"/>
      <c r="P61" s="18"/>
      <c r="Q61" s="18"/>
      <c r="R61" s="18"/>
      <c r="S61" s="18"/>
      <c r="T61" s="18"/>
      <c r="U61" s="18"/>
      <c r="V61" s="18"/>
      <c r="W61" s="18"/>
      <c r="X61" s="18"/>
      <c r="Y61" s="18"/>
    </row>
    <row r="62" spans="1:25" customFormat="1" ht="13.35" customHeight="1" x14ac:dyDescent="0.25">
      <c r="A62" s="31" t="s">
        <v>118</v>
      </c>
      <c r="B62" s="31"/>
      <c r="C62" s="19">
        <f>MIN(C24:C56)</f>
        <v>2.5117082187794065E-4</v>
      </c>
      <c r="D62" s="19">
        <f>MIN(D24:D56)</f>
        <v>1.2803483781922611E-3</v>
      </c>
      <c r="E62" s="19">
        <f>MIN(E24:E56)</f>
        <v>-0.88044789331558626</v>
      </c>
      <c r="F62" s="19">
        <f>MIN(F24:F56)</f>
        <v>2.8112147919624093E-2</v>
      </c>
      <c r="G62" s="15" t="s">
        <v>114</v>
      </c>
      <c r="H62" s="19">
        <f>MIN(H24:H56)</f>
        <v>8.1871711256523703E-4</v>
      </c>
      <c r="I62" s="19">
        <f>MIN(I24:I56)</f>
        <v>3.141820321720238E-2</v>
      </c>
      <c r="J62" s="15" t="s">
        <v>114</v>
      </c>
      <c r="K62" s="19">
        <f>MIN(K24:K56)</f>
        <v>2.2445404667961947E-3</v>
      </c>
      <c r="L62" s="15" t="s">
        <v>114</v>
      </c>
      <c r="M62" s="18"/>
      <c r="N62" s="18"/>
      <c r="O62" s="18"/>
      <c r="P62" s="18"/>
      <c r="Q62" s="18"/>
      <c r="R62" s="18"/>
      <c r="S62" s="18"/>
      <c r="T62" s="18"/>
      <c r="U62" s="18"/>
      <c r="V62" s="18"/>
      <c r="W62" s="18"/>
      <c r="X62" s="18"/>
      <c r="Y62" s="18"/>
    </row>
    <row r="63" spans="1:25" ht="18.75" x14ac:dyDescent="0.25">
      <c r="A63" s="22" t="s">
        <v>119</v>
      </c>
      <c r="B63" s="22"/>
      <c r="C63" s="22"/>
      <c r="D63" s="22"/>
      <c r="E63" s="22"/>
      <c r="F63" s="22"/>
      <c r="G63" s="22"/>
      <c r="H63" s="22"/>
      <c r="I63" s="22"/>
      <c r="J63" s="22"/>
      <c r="K63" s="22"/>
      <c r="L63" s="22"/>
    </row>
    <row r="64" spans="1:25" ht="43.7" customHeight="1" x14ac:dyDescent="0.25">
      <c r="A64" s="23"/>
      <c r="B64" s="23"/>
      <c r="C64" s="23"/>
      <c r="D64" s="23"/>
      <c r="E64" s="23"/>
      <c r="F64" s="23"/>
      <c r="G64" s="23"/>
      <c r="H64" s="23"/>
      <c r="I64" s="23"/>
      <c r="J64" s="23"/>
      <c r="K64" s="23"/>
      <c r="L64" s="23"/>
    </row>
  </sheetData>
  <mergeCells count="20">
    <mergeCell ref="B18:L18"/>
    <mergeCell ref="A14:L14"/>
    <mergeCell ref="B15:F15"/>
    <mergeCell ref="H15:L15"/>
    <mergeCell ref="B16:L16"/>
    <mergeCell ref="B17:L17"/>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8EEA34-BF0B-4D07-8F25-8250C88CB040}">
  <dimension ref="A14:Y64"/>
  <sheetViews>
    <sheetView zoomScale="80" zoomScaleNormal="80" workbookViewId="0"/>
  </sheetViews>
  <sheetFormatPr baseColWidth="10" defaultColWidth="12.140625" defaultRowHeight="15" x14ac:dyDescent="0.25"/>
  <cols>
    <col min="1" max="1" width="17.140625" style="9" customWidth="1"/>
    <col min="2" max="12" width="15.140625" style="9" customWidth="1"/>
    <col min="13" max="16384" width="12.140625" style="1"/>
  </cols>
  <sheetData>
    <row r="14" spans="1:12" ht="18.75" x14ac:dyDescent="0.25">
      <c r="A14" s="22" t="s">
        <v>55</v>
      </c>
      <c r="B14" s="22"/>
      <c r="C14" s="22"/>
      <c r="D14" s="22"/>
      <c r="E14" s="22"/>
      <c r="F14" s="22"/>
      <c r="G14" s="22"/>
      <c r="H14" s="22"/>
      <c r="I14" s="22"/>
      <c r="J14" s="22"/>
      <c r="K14" s="22"/>
      <c r="L14" s="22"/>
    </row>
    <row r="15" spans="1:12" s="4" customFormat="1" ht="44.1" customHeight="1" x14ac:dyDescent="0.25">
      <c r="A15" s="2" t="s">
        <v>1</v>
      </c>
      <c r="B15" s="36" t="s">
        <v>9</v>
      </c>
      <c r="C15" s="37"/>
      <c r="D15" s="37"/>
      <c r="E15" s="37"/>
      <c r="F15" s="38"/>
      <c r="G15" s="2" t="s">
        <v>3</v>
      </c>
      <c r="H15" s="24" t="s">
        <v>42</v>
      </c>
      <c r="I15" s="24"/>
      <c r="J15" s="24"/>
      <c r="K15" s="24"/>
      <c r="L15" s="24"/>
    </row>
    <row r="16" spans="1:12" s="4" customFormat="1" ht="44.1" customHeight="1" x14ac:dyDescent="0.25">
      <c r="A16" s="2" t="s">
        <v>5</v>
      </c>
      <c r="B16" s="24" t="s">
        <v>48</v>
      </c>
      <c r="C16" s="24"/>
      <c r="D16" s="24"/>
      <c r="E16" s="24"/>
      <c r="F16" s="24"/>
      <c r="G16" s="24"/>
      <c r="H16" s="24"/>
      <c r="I16" s="24"/>
      <c r="J16" s="24"/>
      <c r="K16" s="24"/>
      <c r="L16" s="24"/>
    </row>
    <row r="17" spans="1:14" s="4" customFormat="1" ht="47.45" customHeight="1" x14ac:dyDescent="0.25">
      <c r="A17" s="2" t="s">
        <v>56</v>
      </c>
      <c r="B17" s="24" t="s">
        <v>155</v>
      </c>
      <c r="C17" s="24"/>
      <c r="D17" s="24"/>
      <c r="E17" s="24"/>
      <c r="F17" s="24"/>
      <c r="G17" s="24"/>
      <c r="H17" s="24"/>
      <c r="I17" s="24"/>
      <c r="J17" s="24"/>
      <c r="K17" s="24"/>
      <c r="L17" s="24"/>
    </row>
    <row r="18" spans="1:14" s="4" customFormat="1" ht="44.1" customHeight="1" x14ac:dyDescent="0.25">
      <c r="A18" s="2" t="s">
        <v>58</v>
      </c>
      <c r="B18" s="24" t="s">
        <v>156</v>
      </c>
      <c r="C18" s="24"/>
      <c r="D18" s="24"/>
      <c r="E18" s="24"/>
      <c r="F18" s="24"/>
      <c r="G18" s="24"/>
      <c r="H18" s="24"/>
      <c r="I18" s="24"/>
      <c r="J18" s="24"/>
      <c r="K18" s="24"/>
      <c r="L18" s="24"/>
    </row>
    <row r="19" spans="1:14" s="4" customFormat="1" ht="44.1" customHeight="1" x14ac:dyDescent="0.25">
      <c r="A19" s="2" t="s">
        <v>60</v>
      </c>
      <c r="B19" s="24"/>
      <c r="C19" s="24"/>
      <c r="D19" s="24"/>
      <c r="E19" s="24"/>
      <c r="F19" s="24"/>
      <c r="G19" s="24"/>
      <c r="H19" s="24"/>
      <c r="I19" s="24"/>
      <c r="J19" s="24"/>
      <c r="K19" s="24"/>
      <c r="L19" s="24"/>
    </row>
    <row r="20" spans="1:14" s="4" customFormat="1" ht="44.1" customHeight="1" x14ac:dyDescent="0.25">
      <c r="A20" s="2" t="s">
        <v>61</v>
      </c>
      <c r="B20" s="24" t="s">
        <v>179</v>
      </c>
      <c r="C20" s="24"/>
      <c r="D20" s="24"/>
      <c r="E20" s="24"/>
      <c r="F20" s="24"/>
      <c r="G20" s="24"/>
      <c r="H20" s="24"/>
      <c r="I20" s="24"/>
      <c r="J20" s="24"/>
      <c r="K20" s="24"/>
      <c r="L20" s="24"/>
    </row>
    <row r="21" spans="1:14" s="4" customFormat="1" ht="43.7" customHeight="1" x14ac:dyDescent="0.25">
      <c r="A21" s="16" t="s">
        <v>62</v>
      </c>
      <c r="B21" s="24" t="s">
        <v>157</v>
      </c>
      <c r="C21" s="24"/>
      <c r="D21" s="24"/>
      <c r="E21" s="17" t="s">
        <v>64</v>
      </c>
      <c r="F21" s="26" t="s">
        <v>158</v>
      </c>
      <c r="G21" s="27"/>
      <c r="H21" s="27"/>
      <c r="I21" s="28"/>
      <c r="J21" s="14" t="s">
        <v>65</v>
      </c>
      <c r="K21" s="29" t="s">
        <v>30</v>
      </c>
      <c r="L21" s="29"/>
    </row>
    <row r="22" spans="1:14" ht="18.75" x14ac:dyDescent="0.25">
      <c r="A22" s="22" t="s">
        <v>66</v>
      </c>
      <c r="B22" s="22"/>
      <c r="C22" s="22"/>
      <c r="D22" s="22"/>
      <c r="E22" s="22"/>
      <c r="F22" s="22"/>
      <c r="G22" s="22"/>
      <c r="H22" s="22"/>
      <c r="I22" s="22"/>
      <c r="J22" s="22"/>
      <c r="K22" s="22"/>
      <c r="L22" s="22"/>
    </row>
    <row r="23" spans="1:14" s="6" customFormat="1" ht="32.25" customHeight="1" x14ac:dyDescent="0.25">
      <c r="A23" s="3" t="s">
        <v>67</v>
      </c>
      <c r="B23" s="5" t="s">
        <v>68</v>
      </c>
      <c r="C23" s="2" t="s">
        <v>69</v>
      </c>
      <c r="D23" s="2" t="s">
        <v>70</v>
      </c>
      <c r="E23" s="2" t="s">
        <v>71</v>
      </c>
      <c r="F23" s="2" t="s">
        <v>72</v>
      </c>
      <c r="G23" s="2" t="s">
        <v>73</v>
      </c>
      <c r="H23" s="2" t="s">
        <v>74</v>
      </c>
      <c r="I23" s="2" t="s">
        <v>75</v>
      </c>
      <c r="J23" s="2" t="s">
        <v>76</v>
      </c>
      <c r="K23" s="2" t="s">
        <v>77</v>
      </c>
      <c r="L23" s="2" t="s">
        <v>78</v>
      </c>
    </row>
    <row r="24" spans="1:14" x14ac:dyDescent="0.25">
      <c r="A24" s="7">
        <v>5</v>
      </c>
      <c r="B24" s="7" t="s">
        <v>79</v>
      </c>
      <c r="C24" s="8">
        <v>10.4</v>
      </c>
      <c r="D24" s="8">
        <v>11.2</v>
      </c>
      <c r="E24" s="8">
        <f>(C24-D24)/D24</f>
        <v>-7.1428571428571341E-2</v>
      </c>
      <c r="F24" s="8">
        <f>ABS(E24)</f>
        <v>7.1428571428571341E-2</v>
      </c>
      <c r="G24" s="7">
        <f>RANK(F24,$F$24:$F$56,1)</f>
        <v>25</v>
      </c>
      <c r="H24" s="8">
        <v>10.7</v>
      </c>
      <c r="I24" s="8">
        <f>H24/MAX($H$24:$H$56)</f>
        <v>0.14190981432360741</v>
      </c>
      <c r="J24" s="7">
        <f>RANK(I24,$I$24:$I$56,1)</f>
        <v>12</v>
      </c>
      <c r="K24" s="8">
        <f>I24*F24</f>
        <v>1.0136415308829088E-2</v>
      </c>
      <c r="L24" s="7">
        <f>RANK(K24,$K$24:$K$56,1)</f>
        <v>14</v>
      </c>
      <c r="M24" s="18">
        <f>IF(E24&gt;0,1,-1)</f>
        <v>-1</v>
      </c>
      <c r="N24" s="18">
        <f>K24*M24</f>
        <v>-1.0136415308829088E-2</v>
      </c>
    </row>
    <row r="25" spans="1:14" x14ac:dyDescent="0.25">
      <c r="A25" s="7">
        <v>8</v>
      </c>
      <c r="B25" s="7" t="s">
        <v>80</v>
      </c>
      <c r="C25" s="8">
        <v>10.199999999999999</v>
      </c>
      <c r="D25" s="8">
        <v>10.199999999999999</v>
      </c>
      <c r="E25" s="8">
        <f t="shared" ref="E25:E56" si="0">(C25-D25)/D25</f>
        <v>0</v>
      </c>
      <c r="F25" s="8">
        <f t="shared" ref="F25:F56" si="1">ABS(E25)</f>
        <v>0</v>
      </c>
      <c r="G25" s="7">
        <f t="shared" ref="G25:G56" si="2">RANK(F25,$F$24:$F$56,1)</f>
        <v>1</v>
      </c>
      <c r="H25" s="8">
        <v>10.199999999999999</v>
      </c>
      <c r="I25" s="8">
        <f t="shared" ref="I25:I56" si="3">H25/MAX($H$24:$H$56)</f>
        <v>0.13527851458885939</v>
      </c>
      <c r="J25" s="7">
        <f t="shared" ref="J25:J56" si="4">RANK(I25,$I$24:$I$56,1)</f>
        <v>8</v>
      </c>
      <c r="K25" s="8">
        <f t="shared" ref="K25:K56" si="5">I25*F25</f>
        <v>0</v>
      </c>
      <c r="L25" s="7">
        <f t="shared" ref="L25:L56" si="6">RANK(K25,$K$24:$K$56,1)</f>
        <v>1</v>
      </c>
      <c r="M25" s="18">
        <f t="shared" ref="M25:M56" si="7">IF(E25&gt;0,1,-1)</f>
        <v>-1</v>
      </c>
      <c r="N25" s="18">
        <f t="shared" ref="N25:N56" si="8">K25*M25</f>
        <v>0</v>
      </c>
    </row>
    <row r="26" spans="1:14" x14ac:dyDescent="0.25">
      <c r="A26" s="7">
        <v>11</v>
      </c>
      <c r="B26" s="7" t="s">
        <v>81</v>
      </c>
      <c r="C26" s="8">
        <v>3.5</v>
      </c>
      <c r="D26" s="8">
        <v>4.2</v>
      </c>
      <c r="E26" s="8">
        <f t="shared" si="0"/>
        <v>-0.16666666666666671</v>
      </c>
      <c r="F26" s="8">
        <f t="shared" si="1"/>
        <v>0.16666666666666671</v>
      </c>
      <c r="G26" s="7">
        <f t="shared" si="2"/>
        <v>33</v>
      </c>
      <c r="H26" s="8">
        <v>3.8</v>
      </c>
      <c r="I26" s="8">
        <f t="shared" si="3"/>
        <v>5.0397877984084877E-2</v>
      </c>
      <c r="J26" s="7">
        <f t="shared" si="4"/>
        <v>1</v>
      </c>
      <c r="K26" s="8">
        <f t="shared" si="5"/>
        <v>8.3996463306808145E-3</v>
      </c>
      <c r="L26" s="7">
        <f t="shared" si="6"/>
        <v>11</v>
      </c>
      <c r="M26" s="18">
        <f t="shared" si="7"/>
        <v>-1</v>
      </c>
      <c r="N26" s="18">
        <f t="shared" si="8"/>
        <v>-8.3996463306808145E-3</v>
      </c>
    </row>
    <row r="27" spans="1:14" x14ac:dyDescent="0.25">
      <c r="A27" s="7">
        <v>13</v>
      </c>
      <c r="B27" s="7" t="s">
        <v>82</v>
      </c>
      <c r="C27" s="8">
        <v>18.899999999999999</v>
      </c>
      <c r="D27" s="8">
        <v>19.899999999999999</v>
      </c>
      <c r="E27" s="8">
        <f t="shared" si="0"/>
        <v>-5.0251256281407038E-2</v>
      </c>
      <c r="F27" s="8">
        <f t="shared" si="1"/>
        <v>5.0251256281407038E-2</v>
      </c>
      <c r="G27" s="7">
        <f t="shared" si="2"/>
        <v>17</v>
      </c>
      <c r="H27" s="8">
        <v>19.399999999999999</v>
      </c>
      <c r="I27" s="8">
        <f t="shared" si="3"/>
        <v>0.25729442970822275</v>
      </c>
      <c r="J27" s="7">
        <f t="shared" si="4"/>
        <v>20</v>
      </c>
      <c r="K27" s="8">
        <f t="shared" si="5"/>
        <v>1.2929368327046369E-2</v>
      </c>
      <c r="L27" s="7">
        <f t="shared" si="6"/>
        <v>20</v>
      </c>
      <c r="M27" s="18">
        <f t="shared" si="7"/>
        <v>-1</v>
      </c>
      <c r="N27" s="18">
        <f t="shared" si="8"/>
        <v>-1.2929368327046369E-2</v>
      </c>
    </row>
    <row r="28" spans="1:14" x14ac:dyDescent="0.25">
      <c r="A28" s="7">
        <v>15</v>
      </c>
      <c r="B28" s="7" t="s">
        <v>83</v>
      </c>
      <c r="C28" s="8">
        <v>9.4</v>
      </c>
      <c r="D28" s="8">
        <v>9.9</v>
      </c>
      <c r="E28" s="8">
        <f t="shared" si="0"/>
        <v>-5.0505050505050504E-2</v>
      </c>
      <c r="F28" s="8">
        <f t="shared" si="1"/>
        <v>5.0505050505050504E-2</v>
      </c>
      <c r="G28" s="7">
        <f t="shared" si="2"/>
        <v>18</v>
      </c>
      <c r="H28" s="8">
        <v>9.6</v>
      </c>
      <c r="I28" s="8">
        <f t="shared" si="3"/>
        <v>0.12732095490716178</v>
      </c>
      <c r="J28" s="7">
        <f t="shared" si="4"/>
        <v>4</v>
      </c>
      <c r="K28" s="8">
        <f t="shared" si="5"/>
        <v>6.430351257937463E-3</v>
      </c>
      <c r="L28" s="7">
        <f t="shared" si="6"/>
        <v>9</v>
      </c>
      <c r="M28" s="18">
        <f t="shared" si="7"/>
        <v>-1</v>
      </c>
      <c r="N28" s="18">
        <f t="shared" si="8"/>
        <v>-6.430351257937463E-3</v>
      </c>
    </row>
    <row r="29" spans="1:14" x14ac:dyDescent="0.25">
      <c r="A29" s="7">
        <v>17</v>
      </c>
      <c r="B29" s="7" t="s">
        <v>84</v>
      </c>
      <c r="C29" s="8">
        <v>9.9</v>
      </c>
      <c r="D29" s="8">
        <v>11.2</v>
      </c>
      <c r="E29" s="8">
        <f t="shared" si="0"/>
        <v>-0.11607142857142848</v>
      </c>
      <c r="F29" s="8">
        <f t="shared" si="1"/>
        <v>0.11607142857142848</v>
      </c>
      <c r="G29" s="7">
        <f t="shared" si="2"/>
        <v>31</v>
      </c>
      <c r="H29" s="8">
        <v>10.5</v>
      </c>
      <c r="I29" s="8">
        <f t="shared" si="3"/>
        <v>0.13925729442970822</v>
      </c>
      <c r="J29" s="7">
        <f t="shared" si="4"/>
        <v>10</v>
      </c>
      <c r="K29" s="8">
        <f t="shared" si="5"/>
        <v>1.6163793103448263E-2</v>
      </c>
      <c r="L29" s="7">
        <f t="shared" si="6"/>
        <v>24</v>
      </c>
      <c r="M29" s="18">
        <f t="shared" si="7"/>
        <v>-1</v>
      </c>
      <c r="N29" s="18">
        <f t="shared" si="8"/>
        <v>-1.6163793103448263E-2</v>
      </c>
    </row>
    <row r="30" spans="1:14" x14ac:dyDescent="0.25">
      <c r="A30" s="7">
        <v>18</v>
      </c>
      <c r="B30" s="7" t="s">
        <v>85</v>
      </c>
      <c r="C30" s="8">
        <v>18.3</v>
      </c>
      <c r="D30" s="8">
        <v>20.8</v>
      </c>
      <c r="E30" s="8">
        <f t="shared" si="0"/>
        <v>-0.12019230769230768</v>
      </c>
      <c r="F30" s="8">
        <f t="shared" si="1"/>
        <v>0.12019230769230768</v>
      </c>
      <c r="G30" s="7">
        <f t="shared" si="2"/>
        <v>32</v>
      </c>
      <c r="H30" s="8">
        <v>19.600000000000001</v>
      </c>
      <c r="I30" s="8">
        <f t="shared" si="3"/>
        <v>0.259946949602122</v>
      </c>
      <c r="J30" s="7">
        <f t="shared" si="4"/>
        <v>21</v>
      </c>
      <c r="K30" s="8">
        <f t="shared" si="5"/>
        <v>3.1243623750255047E-2</v>
      </c>
      <c r="L30" s="7">
        <f t="shared" si="6"/>
        <v>33</v>
      </c>
      <c r="M30" s="18">
        <f t="shared" si="7"/>
        <v>-1</v>
      </c>
      <c r="N30" s="18">
        <f t="shared" si="8"/>
        <v>-3.1243623750255047E-2</v>
      </c>
    </row>
    <row r="31" spans="1:14" x14ac:dyDescent="0.25">
      <c r="A31" s="7">
        <v>19</v>
      </c>
      <c r="B31" s="7" t="s">
        <v>86</v>
      </c>
      <c r="C31" s="8">
        <v>18.7</v>
      </c>
      <c r="D31" s="8">
        <v>17.899999999999999</v>
      </c>
      <c r="E31" s="8">
        <f t="shared" si="0"/>
        <v>4.4692737430167641E-2</v>
      </c>
      <c r="F31" s="8">
        <f t="shared" si="1"/>
        <v>4.4692737430167641E-2</v>
      </c>
      <c r="G31" s="7">
        <f t="shared" si="2"/>
        <v>15</v>
      </c>
      <c r="H31" s="8">
        <v>18.3</v>
      </c>
      <c r="I31" s="8">
        <f t="shared" si="3"/>
        <v>0.24270557029177717</v>
      </c>
      <c r="J31" s="7">
        <f t="shared" si="4"/>
        <v>17</v>
      </c>
      <c r="K31" s="8">
        <f t="shared" si="5"/>
        <v>1.0847176325889493E-2</v>
      </c>
      <c r="L31" s="7">
        <f t="shared" si="6"/>
        <v>17</v>
      </c>
      <c r="M31" s="18">
        <f t="shared" si="7"/>
        <v>1</v>
      </c>
      <c r="N31" s="18">
        <f t="shared" si="8"/>
        <v>1.0847176325889493E-2</v>
      </c>
    </row>
    <row r="32" spans="1:14" x14ac:dyDescent="0.25">
      <c r="A32" s="7">
        <v>20</v>
      </c>
      <c r="B32" s="7" t="s">
        <v>87</v>
      </c>
      <c r="C32" s="8">
        <v>18</v>
      </c>
      <c r="D32" s="8">
        <v>20.3</v>
      </c>
      <c r="E32" s="8">
        <f t="shared" si="0"/>
        <v>-0.11330049261083747</v>
      </c>
      <c r="F32" s="8">
        <f t="shared" si="1"/>
        <v>0.11330049261083747</v>
      </c>
      <c r="G32" s="7">
        <f t="shared" si="2"/>
        <v>30</v>
      </c>
      <c r="H32" s="8">
        <v>19.100000000000001</v>
      </c>
      <c r="I32" s="8">
        <f t="shared" si="3"/>
        <v>0.25331564986737398</v>
      </c>
      <c r="J32" s="7">
        <f t="shared" si="4"/>
        <v>19</v>
      </c>
      <c r="K32" s="8">
        <f t="shared" si="5"/>
        <v>2.8700787916007896E-2</v>
      </c>
      <c r="L32" s="7">
        <f t="shared" si="6"/>
        <v>32</v>
      </c>
      <c r="M32" s="18">
        <f t="shared" si="7"/>
        <v>-1</v>
      </c>
      <c r="N32" s="18">
        <f t="shared" si="8"/>
        <v>-2.8700787916007896E-2</v>
      </c>
    </row>
    <row r="33" spans="1:14" x14ac:dyDescent="0.25">
      <c r="A33" s="7">
        <v>23</v>
      </c>
      <c r="B33" s="7" t="s">
        <v>88</v>
      </c>
      <c r="C33" s="8">
        <v>26.1</v>
      </c>
      <c r="D33" s="8">
        <v>27.8</v>
      </c>
      <c r="E33" s="8">
        <f t="shared" si="0"/>
        <v>-6.1151079136690621E-2</v>
      </c>
      <c r="F33" s="8">
        <f t="shared" si="1"/>
        <v>6.1151079136690621E-2</v>
      </c>
      <c r="G33" s="7">
        <f t="shared" si="2"/>
        <v>22</v>
      </c>
      <c r="H33" s="8">
        <v>26.9</v>
      </c>
      <c r="I33" s="8">
        <f t="shared" si="3"/>
        <v>0.35676392572944293</v>
      </c>
      <c r="J33" s="7">
        <f t="shared" si="4"/>
        <v>26</v>
      </c>
      <c r="K33" s="8">
        <f t="shared" si="5"/>
        <v>2.1816499055397578E-2</v>
      </c>
      <c r="L33" s="7">
        <f t="shared" si="6"/>
        <v>28</v>
      </c>
      <c r="M33" s="18">
        <f t="shared" si="7"/>
        <v>-1</v>
      </c>
      <c r="N33" s="18">
        <f t="shared" si="8"/>
        <v>-2.1816499055397578E-2</v>
      </c>
    </row>
    <row r="34" spans="1:14" x14ac:dyDescent="0.25">
      <c r="A34" s="7">
        <v>25</v>
      </c>
      <c r="B34" s="7" t="s">
        <v>89</v>
      </c>
      <c r="C34" s="8">
        <v>7.1</v>
      </c>
      <c r="D34" s="8">
        <v>7.5</v>
      </c>
      <c r="E34" s="8">
        <f t="shared" si="0"/>
        <v>-5.3333333333333378E-2</v>
      </c>
      <c r="F34" s="8">
        <f t="shared" si="1"/>
        <v>5.3333333333333378E-2</v>
      </c>
      <c r="G34" s="7">
        <f t="shared" si="2"/>
        <v>20</v>
      </c>
      <c r="H34" s="8">
        <v>7.3</v>
      </c>
      <c r="I34" s="8">
        <f t="shared" si="3"/>
        <v>9.6816976127320944E-2</v>
      </c>
      <c r="J34" s="7">
        <f t="shared" si="4"/>
        <v>2</v>
      </c>
      <c r="K34" s="8">
        <f t="shared" si="5"/>
        <v>5.1635720601237878E-3</v>
      </c>
      <c r="L34" s="7">
        <f t="shared" si="6"/>
        <v>7</v>
      </c>
      <c r="M34" s="18">
        <f t="shared" si="7"/>
        <v>-1</v>
      </c>
      <c r="N34" s="18">
        <f t="shared" si="8"/>
        <v>-5.1635720601237878E-3</v>
      </c>
    </row>
    <row r="35" spans="1:14" x14ac:dyDescent="0.25">
      <c r="A35" s="7">
        <v>27</v>
      </c>
      <c r="B35" s="7" t="s">
        <v>90</v>
      </c>
      <c r="C35" s="8">
        <v>36.9</v>
      </c>
      <c r="D35" s="8">
        <v>36.700000000000003</v>
      </c>
      <c r="E35" s="8">
        <f t="shared" si="0"/>
        <v>5.4495912806538345E-3</v>
      </c>
      <c r="F35" s="8">
        <f t="shared" si="1"/>
        <v>5.4495912806538345E-3</v>
      </c>
      <c r="G35" s="7">
        <f t="shared" si="2"/>
        <v>2</v>
      </c>
      <c r="H35" s="8">
        <v>36.799999999999997</v>
      </c>
      <c r="I35" s="8">
        <f t="shared" si="3"/>
        <v>0.48806366047745353</v>
      </c>
      <c r="J35" s="7">
        <f t="shared" si="4"/>
        <v>29</v>
      </c>
      <c r="K35" s="8">
        <f t="shared" si="5"/>
        <v>2.6597474685419241E-3</v>
      </c>
      <c r="L35" s="7">
        <f t="shared" si="6"/>
        <v>4</v>
      </c>
      <c r="M35" s="18">
        <f t="shared" si="7"/>
        <v>1</v>
      </c>
      <c r="N35" s="18">
        <f t="shared" si="8"/>
        <v>2.6597474685419241E-3</v>
      </c>
    </row>
    <row r="36" spans="1:14" x14ac:dyDescent="0.25">
      <c r="A36" s="7">
        <v>41</v>
      </c>
      <c r="B36" s="7" t="s">
        <v>91</v>
      </c>
      <c r="C36" s="8">
        <v>12.9</v>
      </c>
      <c r="D36" s="8">
        <v>13.6</v>
      </c>
      <c r="E36" s="8">
        <f t="shared" si="0"/>
        <v>-5.1470588235294067E-2</v>
      </c>
      <c r="F36" s="8">
        <f t="shared" si="1"/>
        <v>5.1470588235294067E-2</v>
      </c>
      <c r="G36" s="7">
        <f t="shared" si="2"/>
        <v>19</v>
      </c>
      <c r="H36" s="8">
        <v>13.3</v>
      </c>
      <c r="I36" s="8">
        <f t="shared" si="3"/>
        <v>0.17639257294429708</v>
      </c>
      <c r="J36" s="7">
        <f t="shared" si="4"/>
        <v>14</v>
      </c>
      <c r="K36" s="8">
        <f t="shared" si="5"/>
        <v>9.079029489779988E-3</v>
      </c>
      <c r="L36" s="7">
        <f t="shared" si="6"/>
        <v>12</v>
      </c>
      <c r="M36" s="18">
        <f t="shared" si="7"/>
        <v>-1</v>
      </c>
      <c r="N36" s="18">
        <f t="shared" si="8"/>
        <v>-9.079029489779988E-3</v>
      </c>
    </row>
    <row r="37" spans="1:14" x14ac:dyDescent="0.25">
      <c r="A37" s="7">
        <v>44</v>
      </c>
      <c r="B37" s="7" t="s">
        <v>92</v>
      </c>
      <c r="C37" s="8">
        <v>42.1</v>
      </c>
      <c r="D37" s="8">
        <v>43.8</v>
      </c>
      <c r="E37" s="8">
        <f t="shared" si="0"/>
        <v>-3.8812785388127762E-2</v>
      </c>
      <c r="F37" s="8">
        <f t="shared" si="1"/>
        <v>3.8812785388127762E-2</v>
      </c>
      <c r="G37" s="7">
        <f t="shared" si="2"/>
        <v>12</v>
      </c>
      <c r="H37" s="8">
        <v>42.9</v>
      </c>
      <c r="I37" s="8">
        <f t="shared" si="3"/>
        <v>0.56896551724137923</v>
      </c>
      <c r="J37" s="7">
        <f t="shared" si="4"/>
        <v>30</v>
      </c>
      <c r="K37" s="8">
        <f t="shared" si="5"/>
        <v>2.2083136513934759E-2</v>
      </c>
      <c r="L37" s="7">
        <f t="shared" si="6"/>
        <v>29</v>
      </c>
      <c r="M37" s="18">
        <f t="shared" si="7"/>
        <v>-1</v>
      </c>
      <c r="N37" s="18">
        <f t="shared" si="8"/>
        <v>-2.2083136513934759E-2</v>
      </c>
    </row>
    <row r="38" spans="1:14" x14ac:dyDescent="0.25">
      <c r="A38" s="7">
        <v>47</v>
      </c>
      <c r="B38" s="7" t="s">
        <v>93</v>
      </c>
      <c r="C38" s="8">
        <v>22.3</v>
      </c>
      <c r="D38" s="8">
        <v>23.6</v>
      </c>
      <c r="E38" s="8">
        <f t="shared" si="0"/>
        <v>-5.5084745762711891E-2</v>
      </c>
      <c r="F38" s="8">
        <f t="shared" si="1"/>
        <v>5.5084745762711891E-2</v>
      </c>
      <c r="G38" s="7">
        <f t="shared" si="2"/>
        <v>21</v>
      </c>
      <c r="H38" s="8">
        <v>23</v>
      </c>
      <c r="I38" s="8">
        <f t="shared" si="3"/>
        <v>0.30503978779840846</v>
      </c>
      <c r="J38" s="7">
        <f t="shared" si="4"/>
        <v>24</v>
      </c>
      <c r="K38" s="8">
        <f t="shared" si="5"/>
        <v>1.6803039158386913E-2</v>
      </c>
      <c r="L38" s="7">
        <f t="shared" si="6"/>
        <v>25</v>
      </c>
      <c r="M38" s="18">
        <f t="shared" si="7"/>
        <v>-1</v>
      </c>
      <c r="N38" s="18">
        <f t="shared" si="8"/>
        <v>-1.6803039158386913E-2</v>
      </c>
    </row>
    <row r="39" spans="1:14" x14ac:dyDescent="0.25">
      <c r="A39" s="7">
        <v>50</v>
      </c>
      <c r="B39" s="7" t="s">
        <v>94</v>
      </c>
      <c r="C39" s="8">
        <v>11.5</v>
      </c>
      <c r="D39" s="8">
        <v>11.2</v>
      </c>
      <c r="E39" s="8">
        <f t="shared" si="0"/>
        <v>2.678571428571435E-2</v>
      </c>
      <c r="F39" s="8">
        <f t="shared" si="1"/>
        <v>2.678571428571435E-2</v>
      </c>
      <c r="G39" s="7">
        <f t="shared" si="2"/>
        <v>8</v>
      </c>
      <c r="H39" s="8">
        <v>11.3</v>
      </c>
      <c r="I39" s="8">
        <f t="shared" si="3"/>
        <v>0.14986737400530503</v>
      </c>
      <c r="J39" s="7">
        <f t="shared" si="4"/>
        <v>13</v>
      </c>
      <c r="K39" s="8">
        <f t="shared" si="5"/>
        <v>4.0143046608563946E-3</v>
      </c>
      <c r="L39" s="7">
        <f t="shared" si="6"/>
        <v>5</v>
      </c>
      <c r="M39" s="18">
        <f t="shared" si="7"/>
        <v>1</v>
      </c>
      <c r="N39" s="18">
        <f t="shared" si="8"/>
        <v>4.0143046608563946E-3</v>
      </c>
    </row>
    <row r="40" spans="1:14" x14ac:dyDescent="0.25">
      <c r="A40" s="7">
        <v>52</v>
      </c>
      <c r="B40" s="7" t="s">
        <v>95</v>
      </c>
      <c r="C40" s="8">
        <v>17.3</v>
      </c>
      <c r="D40" s="8">
        <v>17.899999999999999</v>
      </c>
      <c r="E40" s="8">
        <f t="shared" si="0"/>
        <v>-3.351955307262558E-2</v>
      </c>
      <c r="F40" s="8">
        <f t="shared" si="1"/>
        <v>3.351955307262558E-2</v>
      </c>
      <c r="G40" s="7">
        <f t="shared" si="2"/>
        <v>10</v>
      </c>
      <c r="H40" s="8">
        <v>17.600000000000001</v>
      </c>
      <c r="I40" s="8">
        <f t="shared" si="3"/>
        <v>0.23342175066312998</v>
      </c>
      <c r="J40" s="7">
        <f t="shared" si="4"/>
        <v>16</v>
      </c>
      <c r="K40" s="8">
        <f t="shared" si="5"/>
        <v>7.8241927596579604E-3</v>
      </c>
      <c r="L40" s="7">
        <f t="shared" si="6"/>
        <v>10</v>
      </c>
      <c r="M40" s="18">
        <f t="shared" si="7"/>
        <v>-1</v>
      </c>
      <c r="N40" s="18">
        <f t="shared" si="8"/>
        <v>-7.8241927596579604E-3</v>
      </c>
    </row>
    <row r="41" spans="1:14" x14ac:dyDescent="0.25">
      <c r="A41" s="7">
        <v>54</v>
      </c>
      <c r="B41" s="7" t="s">
        <v>96</v>
      </c>
      <c r="C41" s="8">
        <v>18.100000000000001</v>
      </c>
      <c r="D41" s="8">
        <v>19</v>
      </c>
      <c r="E41" s="8">
        <f t="shared" si="0"/>
        <v>-4.7368421052631504E-2</v>
      </c>
      <c r="F41" s="8">
        <f t="shared" si="1"/>
        <v>4.7368421052631504E-2</v>
      </c>
      <c r="G41" s="7">
        <f t="shared" si="2"/>
        <v>16</v>
      </c>
      <c r="H41" s="8">
        <v>18.5</v>
      </c>
      <c r="I41" s="8">
        <f t="shared" si="3"/>
        <v>0.24535809018567636</v>
      </c>
      <c r="J41" s="7">
        <f t="shared" si="4"/>
        <v>18</v>
      </c>
      <c r="K41" s="8">
        <f t="shared" si="5"/>
        <v>1.1622225324584651E-2</v>
      </c>
      <c r="L41" s="7">
        <f t="shared" si="6"/>
        <v>18</v>
      </c>
      <c r="M41" s="18">
        <f t="shared" si="7"/>
        <v>-1</v>
      </c>
      <c r="N41" s="18">
        <f t="shared" si="8"/>
        <v>-1.1622225324584651E-2</v>
      </c>
    </row>
    <row r="42" spans="1:14" x14ac:dyDescent="0.25">
      <c r="A42" s="7">
        <v>63</v>
      </c>
      <c r="B42" s="7" t="s">
        <v>97</v>
      </c>
      <c r="C42" s="8">
        <v>9.5</v>
      </c>
      <c r="D42" s="8">
        <v>10.5</v>
      </c>
      <c r="E42" s="8">
        <f t="shared" si="0"/>
        <v>-9.5238095238095233E-2</v>
      </c>
      <c r="F42" s="8">
        <f t="shared" si="1"/>
        <v>9.5238095238095233E-2</v>
      </c>
      <c r="G42" s="7">
        <f t="shared" si="2"/>
        <v>28</v>
      </c>
      <c r="H42" s="8">
        <v>10</v>
      </c>
      <c r="I42" s="8">
        <f t="shared" si="3"/>
        <v>0.1326259946949602</v>
      </c>
      <c r="J42" s="7">
        <f t="shared" si="4"/>
        <v>6</v>
      </c>
      <c r="K42" s="8">
        <f t="shared" si="5"/>
        <v>1.2631047113805732E-2</v>
      </c>
      <c r="L42" s="7">
        <f t="shared" si="6"/>
        <v>19</v>
      </c>
      <c r="M42" s="18">
        <f t="shared" si="7"/>
        <v>-1</v>
      </c>
      <c r="N42" s="18">
        <f t="shared" si="8"/>
        <v>-1.2631047113805732E-2</v>
      </c>
    </row>
    <row r="43" spans="1:14" x14ac:dyDescent="0.25">
      <c r="A43" s="7">
        <v>66</v>
      </c>
      <c r="B43" s="7" t="s">
        <v>98</v>
      </c>
      <c r="C43" s="8">
        <v>9.8000000000000007</v>
      </c>
      <c r="D43" s="8">
        <v>10.199999999999999</v>
      </c>
      <c r="E43" s="8">
        <f t="shared" si="0"/>
        <v>-3.9215686274509665E-2</v>
      </c>
      <c r="F43" s="8">
        <f t="shared" si="1"/>
        <v>3.9215686274509665E-2</v>
      </c>
      <c r="G43" s="7">
        <f t="shared" si="2"/>
        <v>13</v>
      </c>
      <c r="H43" s="8">
        <v>10</v>
      </c>
      <c r="I43" s="8">
        <f t="shared" si="3"/>
        <v>0.1326259946949602</v>
      </c>
      <c r="J43" s="7">
        <f t="shared" si="4"/>
        <v>6</v>
      </c>
      <c r="K43" s="8">
        <f t="shared" si="5"/>
        <v>5.2010193998023426E-3</v>
      </c>
      <c r="L43" s="7">
        <f t="shared" si="6"/>
        <v>8</v>
      </c>
      <c r="M43" s="18">
        <f t="shared" si="7"/>
        <v>-1</v>
      </c>
      <c r="N43" s="18">
        <f t="shared" si="8"/>
        <v>-5.2010193998023426E-3</v>
      </c>
    </row>
    <row r="44" spans="1:14" x14ac:dyDescent="0.25">
      <c r="A44" s="7">
        <v>68</v>
      </c>
      <c r="B44" s="7" t="s">
        <v>99</v>
      </c>
      <c r="C44" s="8">
        <v>9.9</v>
      </c>
      <c r="D44" s="8">
        <v>11</v>
      </c>
      <c r="E44" s="8">
        <f t="shared" si="0"/>
        <v>-9.9999999999999964E-2</v>
      </c>
      <c r="F44" s="8">
        <f t="shared" si="1"/>
        <v>9.9999999999999964E-2</v>
      </c>
      <c r="G44" s="7">
        <f t="shared" si="2"/>
        <v>29</v>
      </c>
      <c r="H44" s="8">
        <v>10.4</v>
      </c>
      <c r="I44" s="8">
        <f t="shared" si="3"/>
        <v>0.13793103448275862</v>
      </c>
      <c r="J44" s="7">
        <f t="shared" si="4"/>
        <v>9</v>
      </c>
      <c r="K44" s="8">
        <f t="shared" si="5"/>
        <v>1.3793103448275857E-2</v>
      </c>
      <c r="L44" s="7">
        <f t="shared" si="6"/>
        <v>21</v>
      </c>
      <c r="M44" s="18">
        <f t="shared" si="7"/>
        <v>-1</v>
      </c>
      <c r="N44" s="18">
        <f t="shared" si="8"/>
        <v>-1.3793103448275857E-2</v>
      </c>
    </row>
    <row r="45" spans="1:14" x14ac:dyDescent="0.25">
      <c r="A45" s="7">
        <v>70</v>
      </c>
      <c r="B45" s="7" t="s">
        <v>100</v>
      </c>
      <c r="C45" s="8">
        <v>25</v>
      </c>
      <c r="D45" s="8">
        <v>27</v>
      </c>
      <c r="E45" s="8">
        <f t="shared" si="0"/>
        <v>-7.407407407407407E-2</v>
      </c>
      <c r="F45" s="8">
        <f t="shared" si="1"/>
        <v>7.407407407407407E-2</v>
      </c>
      <c r="G45" s="7">
        <f t="shared" si="2"/>
        <v>26</v>
      </c>
      <c r="H45" s="8">
        <v>26</v>
      </c>
      <c r="I45" s="8">
        <f t="shared" si="3"/>
        <v>0.34482758620689652</v>
      </c>
      <c r="J45" s="7">
        <f t="shared" si="4"/>
        <v>25</v>
      </c>
      <c r="K45" s="8">
        <f t="shared" si="5"/>
        <v>2.5542784163473813E-2</v>
      </c>
      <c r="L45" s="7">
        <f t="shared" si="6"/>
        <v>31</v>
      </c>
      <c r="M45" s="18">
        <f t="shared" si="7"/>
        <v>-1</v>
      </c>
      <c r="N45" s="18">
        <f t="shared" si="8"/>
        <v>-2.5542784163473813E-2</v>
      </c>
    </row>
    <row r="46" spans="1:14" x14ac:dyDescent="0.25">
      <c r="A46" s="7">
        <v>73</v>
      </c>
      <c r="B46" s="7" t="s">
        <v>101</v>
      </c>
      <c r="C46" s="8">
        <v>10.9</v>
      </c>
      <c r="D46" s="8">
        <v>10.199999999999999</v>
      </c>
      <c r="E46" s="8">
        <f t="shared" si="0"/>
        <v>6.862745098039226E-2</v>
      </c>
      <c r="F46" s="8">
        <f t="shared" si="1"/>
        <v>6.862745098039226E-2</v>
      </c>
      <c r="G46" s="7">
        <f t="shared" si="2"/>
        <v>24</v>
      </c>
      <c r="H46" s="8">
        <v>10.5</v>
      </c>
      <c r="I46" s="8">
        <f t="shared" si="3"/>
        <v>0.13925729442970822</v>
      </c>
      <c r="J46" s="7">
        <f t="shared" si="4"/>
        <v>10</v>
      </c>
      <c r="K46" s="8">
        <f t="shared" si="5"/>
        <v>9.5568731471368535E-3</v>
      </c>
      <c r="L46" s="7">
        <f t="shared" si="6"/>
        <v>13</v>
      </c>
      <c r="M46" s="18">
        <f t="shared" si="7"/>
        <v>1</v>
      </c>
      <c r="N46" s="18">
        <f t="shared" si="8"/>
        <v>9.5568731471368535E-3</v>
      </c>
    </row>
    <row r="47" spans="1:14" x14ac:dyDescent="0.25">
      <c r="A47" s="7">
        <v>76</v>
      </c>
      <c r="B47" s="7" t="s">
        <v>102</v>
      </c>
      <c r="C47" s="8">
        <v>9.6</v>
      </c>
      <c r="D47" s="8">
        <v>9.8000000000000007</v>
      </c>
      <c r="E47" s="8">
        <f t="shared" si="0"/>
        <v>-2.0408163265306228E-2</v>
      </c>
      <c r="F47" s="8">
        <f t="shared" si="1"/>
        <v>2.0408163265306228E-2</v>
      </c>
      <c r="G47" s="7">
        <f t="shared" si="2"/>
        <v>5</v>
      </c>
      <c r="H47" s="8">
        <v>9.6999999999999993</v>
      </c>
      <c r="I47" s="8">
        <f t="shared" si="3"/>
        <v>0.12864721485411137</v>
      </c>
      <c r="J47" s="7">
        <f t="shared" si="4"/>
        <v>5</v>
      </c>
      <c r="K47" s="8">
        <f t="shared" si="5"/>
        <v>2.6254533643696337E-3</v>
      </c>
      <c r="L47" s="7">
        <f t="shared" si="6"/>
        <v>3</v>
      </c>
      <c r="M47" s="18">
        <f t="shared" si="7"/>
        <v>-1</v>
      </c>
      <c r="N47" s="18">
        <f t="shared" si="8"/>
        <v>-2.6254533643696337E-3</v>
      </c>
    </row>
    <row r="48" spans="1:14" x14ac:dyDescent="0.25">
      <c r="A48" s="7">
        <v>81</v>
      </c>
      <c r="B48" s="7" t="s">
        <v>103</v>
      </c>
      <c r="C48" s="8">
        <v>23</v>
      </c>
      <c r="D48" s="8">
        <v>22.2</v>
      </c>
      <c r="E48" s="8">
        <f t="shared" si="0"/>
        <v>3.603603603603607E-2</v>
      </c>
      <c r="F48" s="8">
        <f t="shared" si="1"/>
        <v>3.603603603603607E-2</v>
      </c>
      <c r="G48" s="7">
        <f t="shared" si="2"/>
        <v>11</v>
      </c>
      <c r="H48" s="8">
        <v>22.6</v>
      </c>
      <c r="I48" s="8">
        <f t="shared" si="3"/>
        <v>0.29973474801061006</v>
      </c>
      <c r="J48" s="7">
        <f t="shared" si="4"/>
        <v>23</v>
      </c>
      <c r="K48" s="8">
        <f t="shared" si="5"/>
        <v>1.0801252180562534E-2</v>
      </c>
      <c r="L48" s="7">
        <f t="shared" si="6"/>
        <v>16</v>
      </c>
      <c r="M48" s="18">
        <f t="shared" si="7"/>
        <v>1</v>
      </c>
      <c r="N48" s="18">
        <f t="shared" si="8"/>
        <v>1.0801252180562534E-2</v>
      </c>
    </row>
    <row r="49" spans="1:25" x14ac:dyDescent="0.25">
      <c r="A49" s="7">
        <v>85</v>
      </c>
      <c r="B49" s="7" t="s">
        <v>104</v>
      </c>
      <c r="C49" s="8">
        <v>13.4</v>
      </c>
      <c r="D49" s="8">
        <v>13.1</v>
      </c>
      <c r="E49" s="8">
        <f t="shared" si="0"/>
        <v>2.2900763358778681E-2</v>
      </c>
      <c r="F49" s="8">
        <f t="shared" si="1"/>
        <v>2.2900763358778681E-2</v>
      </c>
      <c r="G49" s="7">
        <f t="shared" si="2"/>
        <v>7</v>
      </c>
      <c r="H49" s="8">
        <v>13.3</v>
      </c>
      <c r="I49" s="8">
        <f t="shared" si="3"/>
        <v>0.17639257294429708</v>
      </c>
      <c r="J49" s="7">
        <f t="shared" si="4"/>
        <v>14</v>
      </c>
      <c r="K49" s="8">
        <f t="shared" si="5"/>
        <v>4.0395245712434545E-3</v>
      </c>
      <c r="L49" s="7">
        <f t="shared" si="6"/>
        <v>6</v>
      </c>
      <c r="M49" s="18">
        <f t="shared" si="7"/>
        <v>1</v>
      </c>
      <c r="N49" s="18">
        <f t="shared" si="8"/>
        <v>4.0395245712434545E-3</v>
      </c>
    </row>
    <row r="50" spans="1:25" x14ac:dyDescent="0.25">
      <c r="A50" s="7">
        <v>86</v>
      </c>
      <c r="B50" s="7" t="s">
        <v>105</v>
      </c>
      <c r="C50" s="8">
        <v>19.899999999999999</v>
      </c>
      <c r="D50" s="8">
        <v>21.6</v>
      </c>
      <c r="E50" s="8">
        <f t="shared" si="0"/>
        <v>-7.8703703703703831E-2</v>
      </c>
      <c r="F50" s="8">
        <f t="shared" si="1"/>
        <v>7.8703703703703831E-2</v>
      </c>
      <c r="G50" s="7">
        <f t="shared" si="2"/>
        <v>27</v>
      </c>
      <c r="H50" s="8">
        <v>20.8</v>
      </c>
      <c r="I50" s="8">
        <f t="shared" si="3"/>
        <v>0.27586206896551724</v>
      </c>
      <c r="J50" s="7">
        <f t="shared" si="4"/>
        <v>22</v>
      </c>
      <c r="K50" s="8">
        <f t="shared" si="5"/>
        <v>2.1711366538952781E-2</v>
      </c>
      <c r="L50" s="7">
        <f t="shared" si="6"/>
        <v>27</v>
      </c>
      <c r="M50" s="18">
        <f t="shared" si="7"/>
        <v>-1</v>
      </c>
      <c r="N50" s="18">
        <f t="shared" si="8"/>
        <v>-2.1711366538952781E-2</v>
      </c>
    </row>
    <row r="51" spans="1:25" x14ac:dyDescent="0.25">
      <c r="A51" s="7">
        <v>88</v>
      </c>
      <c r="B51" s="7" t="s">
        <v>106</v>
      </c>
      <c r="C51" s="8">
        <v>8.6999999999999993</v>
      </c>
      <c r="D51" s="8">
        <v>8.9</v>
      </c>
      <c r="E51" s="8">
        <f t="shared" si="0"/>
        <v>-2.2471910112359668E-2</v>
      </c>
      <c r="F51" s="8">
        <f t="shared" si="1"/>
        <v>2.2471910112359668E-2</v>
      </c>
      <c r="G51" s="7">
        <f t="shared" si="2"/>
        <v>6</v>
      </c>
      <c r="H51" s="8">
        <v>8.8000000000000007</v>
      </c>
      <c r="I51" s="8">
        <f t="shared" si="3"/>
        <v>0.11671087533156499</v>
      </c>
      <c r="J51" s="7">
        <f t="shared" si="4"/>
        <v>3</v>
      </c>
      <c r="K51" s="8">
        <f t="shared" si="5"/>
        <v>2.622716299585744E-3</v>
      </c>
      <c r="L51" s="7">
        <f t="shared" si="6"/>
        <v>2</v>
      </c>
      <c r="M51" s="18">
        <f t="shared" si="7"/>
        <v>-1</v>
      </c>
      <c r="N51" s="18">
        <f t="shared" si="8"/>
        <v>-2.622716299585744E-3</v>
      </c>
    </row>
    <row r="52" spans="1:25" x14ac:dyDescent="0.25">
      <c r="A52" s="7">
        <v>91</v>
      </c>
      <c r="B52" s="7" t="s">
        <v>107</v>
      </c>
      <c r="C52" s="8">
        <v>28.8</v>
      </c>
      <c r="D52" s="8">
        <v>27</v>
      </c>
      <c r="E52" s="8">
        <f t="shared" si="0"/>
        <v>6.6666666666666693E-2</v>
      </c>
      <c r="F52" s="8">
        <f t="shared" si="1"/>
        <v>6.6666666666666693E-2</v>
      </c>
      <c r="G52" s="7">
        <f t="shared" si="2"/>
        <v>23</v>
      </c>
      <c r="H52" s="8">
        <v>27.9</v>
      </c>
      <c r="I52" s="8">
        <f t="shared" si="3"/>
        <v>0.37002652519893897</v>
      </c>
      <c r="J52" s="7">
        <f t="shared" si="4"/>
        <v>28</v>
      </c>
      <c r="K52" s="8">
        <f t="shared" si="5"/>
        <v>2.4668435013262609E-2</v>
      </c>
      <c r="L52" s="7">
        <f t="shared" si="6"/>
        <v>30</v>
      </c>
      <c r="M52" s="18">
        <f t="shared" si="7"/>
        <v>1</v>
      </c>
      <c r="N52" s="18">
        <f t="shared" si="8"/>
        <v>2.4668435013262609E-2</v>
      </c>
    </row>
    <row r="53" spans="1:25" x14ac:dyDescent="0.25">
      <c r="A53" s="7">
        <v>94</v>
      </c>
      <c r="B53" s="7" t="s">
        <v>108</v>
      </c>
      <c r="C53" s="8">
        <v>46.1</v>
      </c>
      <c r="D53" s="8">
        <v>46.9</v>
      </c>
      <c r="E53" s="8">
        <f t="shared" si="0"/>
        <v>-1.7057569296375207E-2</v>
      </c>
      <c r="F53" s="8">
        <f t="shared" si="1"/>
        <v>1.7057569296375207E-2</v>
      </c>
      <c r="G53" s="7">
        <f t="shared" si="2"/>
        <v>4</v>
      </c>
      <c r="H53" s="8">
        <v>46.5</v>
      </c>
      <c r="I53" s="8">
        <f t="shared" si="3"/>
        <v>0.61671087533156499</v>
      </c>
      <c r="J53" s="7">
        <f t="shared" si="4"/>
        <v>31</v>
      </c>
      <c r="K53" s="8">
        <f t="shared" si="5"/>
        <v>1.0519588491796381E-2</v>
      </c>
      <c r="L53" s="7">
        <f t="shared" si="6"/>
        <v>15</v>
      </c>
      <c r="M53" s="18">
        <f t="shared" si="7"/>
        <v>-1</v>
      </c>
      <c r="N53" s="18">
        <f t="shared" si="8"/>
        <v>-1.0519588491796381E-2</v>
      </c>
    </row>
    <row r="54" spans="1:25" x14ac:dyDescent="0.25">
      <c r="A54" s="7">
        <v>95</v>
      </c>
      <c r="B54" s="7" t="s">
        <v>109</v>
      </c>
      <c r="C54" s="8">
        <v>26.3</v>
      </c>
      <c r="D54" s="8">
        <v>27.4</v>
      </c>
      <c r="E54" s="8">
        <f t="shared" si="0"/>
        <v>-4.0145985401459777E-2</v>
      </c>
      <c r="F54" s="8">
        <f t="shared" si="1"/>
        <v>4.0145985401459777E-2</v>
      </c>
      <c r="G54" s="7">
        <f t="shared" si="2"/>
        <v>14</v>
      </c>
      <c r="H54" s="8">
        <v>26.9</v>
      </c>
      <c r="I54" s="8">
        <f t="shared" si="3"/>
        <v>0.35676392572944293</v>
      </c>
      <c r="J54" s="7">
        <f t="shared" si="4"/>
        <v>26</v>
      </c>
      <c r="K54" s="8">
        <f t="shared" si="5"/>
        <v>1.4322639354101696E-2</v>
      </c>
      <c r="L54" s="7">
        <f t="shared" si="6"/>
        <v>22</v>
      </c>
      <c r="M54" s="18">
        <f t="shared" si="7"/>
        <v>-1</v>
      </c>
      <c r="N54" s="18">
        <f t="shared" si="8"/>
        <v>-1.4322639354101696E-2</v>
      </c>
    </row>
    <row r="55" spans="1:25" x14ac:dyDescent="0.25">
      <c r="A55" s="7">
        <v>97</v>
      </c>
      <c r="B55" s="7" t="s">
        <v>110</v>
      </c>
      <c r="C55" s="8">
        <v>47.9</v>
      </c>
      <c r="D55" s="8">
        <v>46.4</v>
      </c>
      <c r="E55" s="8">
        <f t="shared" si="0"/>
        <v>3.2327586206896554E-2</v>
      </c>
      <c r="F55" s="8">
        <f t="shared" si="1"/>
        <v>3.2327586206896554E-2</v>
      </c>
      <c r="G55" s="7">
        <f t="shared" si="2"/>
        <v>9</v>
      </c>
      <c r="H55" s="8">
        <v>47.1</v>
      </c>
      <c r="I55" s="8">
        <f t="shared" si="3"/>
        <v>0.62466843501326252</v>
      </c>
      <c r="J55" s="7">
        <f>RANK(I55,$I$24:$I$56,1)</f>
        <v>32</v>
      </c>
      <c r="K55" s="8">
        <f t="shared" si="5"/>
        <v>2.01940226836184E-2</v>
      </c>
      <c r="L55" s="7">
        <f t="shared" si="6"/>
        <v>26</v>
      </c>
      <c r="M55" s="18">
        <f t="shared" si="7"/>
        <v>1</v>
      </c>
      <c r="N55" s="18">
        <f t="shared" si="8"/>
        <v>2.01940226836184E-2</v>
      </c>
    </row>
    <row r="56" spans="1:25" x14ac:dyDescent="0.25">
      <c r="A56" s="7">
        <v>99</v>
      </c>
      <c r="B56" s="7" t="s">
        <v>111</v>
      </c>
      <c r="C56" s="8">
        <v>74.8</v>
      </c>
      <c r="D56" s="8">
        <v>76</v>
      </c>
      <c r="E56" s="8">
        <f t="shared" si="0"/>
        <v>-1.5789473684210565E-2</v>
      </c>
      <c r="F56" s="8">
        <f t="shared" si="1"/>
        <v>1.5789473684210565E-2</v>
      </c>
      <c r="G56" s="7">
        <f t="shared" si="2"/>
        <v>3</v>
      </c>
      <c r="H56" s="8">
        <v>75.400000000000006</v>
      </c>
      <c r="I56" s="8">
        <f t="shared" si="3"/>
        <v>1</v>
      </c>
      <c r="J56" s="7">
        <f t="shared" si="4"/>
        <v>33</v>
      </c>
      <c r="K56" s="8">
        <f t="shared" si="5"/>
        <v>1.5789473684210565E-2</v>
      </c>
      <c r="L56" s="7">
        <f t="shared" si="6"/>
        <v>23</v>
      </c>
      <c r="M56" s="18">
        <f t="shared" si="7"/>
        <v>-1</v>
      </c>
      <c r="N56" s="18">
        <f t="shared" si="8"/>
        <v>-1.5789473684210565E-2</v>
      </c>
    </row>
    <row r="57" spans="1:25" customFormat="1" ht="13.35" customHeight="1" x14ac:dyDescent="0.25">
      <c r="A57" s="30" t="s">
        <v>112</v>
      </c>
      <c r="B57" s="30"/>
      <c r="C57" s="30"/>
      <c r="D57" s="30"/>
      <c r="E57" s="30"/>
      <c r="F57" s="30"/>
      <c r="G57" s="30"/>
      <c r="H57" s="30"/>
      <c r="I57" s="30"/>
      <c r="J57" s="30"/>
      <c r="K57" s="30"/>
      <c r="L57" s="30"/>
      <c r="M57" s="18"/>
      <c r="N57" s="18"/>
      <c r="O57" s="18"/>
      <c r="P57" s="18"/>
      <c r="Q57" s="18"/>
      <c r="R57" s="18"/>
      <c r="S57" s="18"/>
      <c r="T57" s="18"/>
      <c r="U57" s="18"/>
      <c r="V57" s="18"/>
      <c r="W57" s="18"/>
      <c r="X57" s="18"/>
      <c r="Y57" s="18"/>
    </row>
    <row r="58" spans="1:25" customFormat="1" ht="13.35" customHeight="1" x14ac:dyDescent="0.25">
      <c r="A58" s="31" t="s">
        <v>113</v>
      </c>
      <c r="B58" s="31"/>
      <c r="C58" s="19">
        <f>AVERAGE(C24:C56)</f>
        <v>20.460606060606054</v>
      </c>
      <c r="D58" s="19">
        <f>AVERAGE(D24:D56)</f>
        <v>21.057575757575755</v>
      </c>
      <c r="E58" s="19">
        <f>AVERAGE(E24:E56)</f>
        <v>-3.7235587713408236E-2</v>
      </c>
      <c r="F58" s="19">
        <f>AVERAGE(F24:F56)</f>
        <v>5.5628711728275285E-2</v>
      </c>
      <c r="G58" s="15" t="s">
        <v>114</v>
      </c>
      <c r="H58" s="19">
        <f>AVERAGE(H24:H56)</f>
        <v>20.748484848484846</v>
      </c>
      <c r="I58" s="19">
        <f>AVERAGE(I24:I56)</f>
        <v>0.27517884414436133</v>
      </c>
      <c r="J58" s="15" t="s">
        <v>114</v>
      </c>
      <c r="K58" s="19">
        <f>AVERAGE(K24:K56)</f>
        <v>1.2725339644410817E-2</v>
      </c>
      <c r="L58" s="15" t="s">
        <v>114</v>
      </c>
      <c r="M58" s="18"/>
      <c r="N58" s="18"/>
      <c r="O58" s="18"/>
      <c r="P58" s="18"/>
      <c r="Q58" s="18"/>
      <c r="R58" s="18"/>
      <c r="S58" s="18"/>
      <c r="T58" s="18"/>
      <c r="U58" s="18"/>
      <c r="V58" s="18"/>
      <c r="W58" s="18"/>
      <c r="X58" s="18"/>
      <c r="Y58" s="18"/>
    </row>
    <row r="59" spans="1:25" customFormat="1" ht="13.35" customHeight="1" x14ac:dyDescent="0.25">
      <c r="A59" s="31" t="s">
        <v>115</v>
      </c>
      <c r="B59" s="31"/>
      <c r="C59" s="19">
        <f>_xlfn.STDEV.S(C24:C56)</f>
        <v>14.881215915415391</v>
      </c>
      <c r="D59" s="19">
        <f t="shared" ref="D59:K59" si="9">_xlfn.STDEV.S(D24:D56)</f>
        <v>14.921587346505536</v>
      </c>
      <c r="E59" s="19">
        <f t="shared" si="9"/>
        <v>5.5965492232866447E-2</v>
      </c>
      <c r="F59" s="19">
        <f t="shared" si="9"/>
        <v>3.7022894628548846E-2</v>
      </c>
      <c r="G59" s="15" t="s">
        <v>114</v>
      </c>
      <c r="H59" s="19">
        <f t="shared" si="9"/>
        <v>14.895807321443705</v>
      </c>
      <c r="I59" s="19">
        <f t="shared" si="9"/>
        <v>0.19755712627909422</v>
      </c>
      <c r="J59" s="15" t="s">
        <v>114</v>
      </c>
      <c r="K59" s="19">
        <f t="shared" si="9"/>
        <v>8.123165874756727E-3</v>
      </c>
      <c r="L59" s="15" t="s">
        <v>114</v>
      </c>
      <c r="M59" s="18"/>
      <c r="N59" s="18"/>
      <c r="O59" s="18"/>
      <c r="P59" s="18"/>
      <c r="Q59" s="18"/>
      <c r="R59" s="18"/>
      <c r="S59" s="18"/>
      <c r="T59" s="18"/>
      <c r="U59" s="18"/>
      <c r="V59" s="18"/>
      <c r="W59" s="18"/>
      <c r="X59" s="18"/>
      <c r="Y59" s="18"/>
    </row>
    <row r="60" spans="1:25" customFormat="1" ht="13.35" customHeight="1" x14ac:dyDescent="0.25">
      <c r="A60" s="31" t="s">
        <v>116</v>
      </c>
      <c r="B60" s="31"/>
      <c r="C60" s="19">
        <f>_xlfn.VAR.S(C24:C56)</f>
        <v>221.45058712121232</v>
      </c>
      <c r="D60" s="19">
        <f t="shared" ref="D60:K60" si="10">_xlfn.VAR.S(D24:D56)</f>
        <v>222.65376893939413</v>
      </c>
      <c r="E60" s="19">
        <f t="shared" si="10"/>
        <v>3.1321363208670345E-3</v>
      </c>
      <c r="F60" s="19">
        <f t="shared" si="10"/>
        <v>1.3706947266766312E-3</v>
      </c>
      <c r="G60" s="15" t="s">
        <v>114</v>
      </c>
      <c r="H60" s="19">
        <f t="shared" si="10"/>
        <v>221.88507575757586</v>
      </c>
      <c r="I60" s="19">
        <f t="shared" si="10"/>
        <v>3.9028818143653984E-2</v>
      </c>
      <c r="J60" s="15" t="s">
        <v>114</v>
      </c>
      <c r="K60" s="19">
        <f t="shared" si="10"/>
        <v>6.5985823828812229E-5</v>
      </c>
      <c r="L60" s="15" t="s">
        <v>114</v>
      </c>
      <c r="M60" s="18"/>
      <c r="N60" s="18"/>
      <c r="O60" s="18"/>
      <c r="P60" s="18"/>
      <c r="Q60" s="18"/>
      <c r="R60" s="18"/>
      <c r="S60" s="18"/>
      <c r="T60" s="18"/>
      <c r="U60" s="18"/>
      <c r="V60" s="18"/>
      <c r="W60" s="18"/>
      <c r="X60" s="18"/>
      <c r="Y60" s="18"/>
    </row>
    <row r="61" spans="1:25" customFormat="1" ht="13.35" customHeight="1" x14ac:dyDescent="0.25">
      <c r="A61" s="31" t="s">
        <v>117</v>
      </c>
      <c r="B61" s="31"/>
      <c r="C61" s="19">
        <f>MAX(C24:C56)</f>
        <v>74.8</v>
      </c>
      <c r="D61" s="19">
        <f t="shared" ref="D61:K61" si="11">MAX(D24:D56)</f>
        <v>76</v>
      </c>
      <c r="E61" s="19">
        <f t="shared" si="11"/>
        <v>6.862745098039226E-2</v>
      </c>
      <c r="F61" s="19">
        <f t="shared" si="11"/>
        <v>0.16666666666666671</v>
      </c>
      <c r="G61" s="15" t="s">
        <v>114</v>
      </c>
      <c r="H61" s="19">
        <f t="shared" si="11"/>
        <v>75.400000000000006</v>
      </c>
      <c r="I61" s="19">
        <f t="shared" si="11"/>
        <v>1</v>
      </c>
      <c r="J61" s="15" t="s">
        <v>114</v>
      </c>
      <c r="K61" s="19">
        <f t="shared" si="11"/>
        <v>3.1243623750255047E-2</v>
      </c>
      <c r="L61" s="15" t="s">
        <v>114</v>
      </c>
      <c r="M61" s="18"/>
      <c r="N61" s="18"/>
      <c r="O61" s="18"/>
      <c r="P61" s="18"/>
      <c r="Q61" s="18"/>
      <c r="R61" s="18"/>
      <c r="S61" s="18"/>
      <c r="T61" s="18"/>
      <c r="U61" s="18"/>
      <c r="V61" s="18"/>
      <c r="W61" s="18"/>
      <c r="X61" s="18"/>
      <c r="Y61" s="18"/>
    </row>
    <row r="62" spans="1:25" customFormat="1" ht="13.35" customHeight="1" x14ac:dyDescent="0.25">
      <c r="A62" s="31" t="s">
        <v>118</v>
      </c>
      <c r="B62" s="31"/>
      <c r="C62" s="19">
        <f>MIN(C24:C56)</f>
        <v>3.5</v>
      </c>
      <c r="D62" s="19">
        <f>MIN(D24:D56)</f>
        <v>4.2</v>
      </c>
      <c r="E62" s="19">
        <f>MIN(E24:E56)</f>
        <v>-0.16666666666666671</v>
      </c>
      <c r="F62" s="19">
        <f>MIN(F24:F56)</f>
        <v>0</v>
      </c>
      <c r="G62" s="15" t="s">
        <v>114</v>
      </c>
      <c r="H62" s="19">
        <f>MIN(H24:H56)</f>
        <v>3.8</v>
      </c>
      <c r="I62" s="19">
        <f>MIN(I24:I56)</f>
        <v>5.0397877984084877E-2</v>
      </c>
      <c r="J62" s="15" t="s">
        <v>114</v>
      </c>
      <c r="K62" s="19">
        <f>MIN(K24:K56)</f>
        <v>0</v>
      </c>
      <c r="L62" s="15" t="s">
        <v>114</v>
      </c>
      <c r="M62" s="18"/>
      <c r="N62" s="18"/>
      <c r="O62" s="18"/>
      <c r="P62" s="18"/>
      <c r="Q62" s="18"/>
      <c r="R62" s="18"/>
      <c r="S62" s="18"/>
      <c r="T62" s="18"/>
      <c r="U62" s="18"/>
      <c r="V62" s="18"/>
      <c r="W62" s="18"/>
      <c r="X62" s="18"/>
      <c r="Y62" s="18"/>
    </row>
    <row r="63" spans="1:25" ht="18.75" x14ac:dyDescent="0.25">
      <c r="A63" s="22" t="s">
        <v>119</v>
      </c>
      <c r="B63" s="22"/>
      <c r="C63" s="22"/>
      <c r="D63" s="22"/>
      <c r="E63" s="22"/>
      <c r="F63" s="22"/>
      <c r="G63" s="22"/>
      <c r="H63" s="22"/>
      <c r="I63" s="22"/>
      <c r="J63" s="22"/>
      <c r="K63" s="22"/>
      <c r="L63" s="22"/>
    </row>
    <row r="64" spans="1:25" ht="43.7" customHeight="1" x14ac:dyDescent="0.25">
      <c r="A64" s="23"/>
      <c r="B64" s="23"/>
      <c r="C64" s="23"/>
      <c r="D64" s="23"/>
      <c r="E64" s="23"/>
      <c r="F64" s="23"/>
      <c r="G64" s="23"/>
      <c r="H64" s="23"/>
      <c r="I64" s="23"/>
      <c r="J64" s="23"/>
      <c r="K64" s="23"/>
      <c r="L64" s="23"/>
    </row>
  </sheetData>
  <mergeCells count="20">
    <mergeCell ref="B18:L18"/>
    <mergeCell ref="A14:L14"/>
    <mergeCell ref="B15:F15"/>
    <mergeCell ref="H15:L15"/>
    <mergeCell ref="B16:L16"/>
    <mergeCell ref="B17:L17"/>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8F463-0F5B-4D32-895E-610BD5CB8925}">
  <dimension ref="A14:Y64"/>
  <sheetViews>
    <sheetView zoomScale="80" zoomScaleNormal="80" workbookViewId="0"/>
  </sheetViews>
  <sheetFormatPr baseColWidth="10" defaultColWidth="12.140625" defaultRowHeight="15" x14ac:dyDescent="0.25"/>
  <cols>
    <col min="1" max="1" width="18.85546875" style="9" customWidth="1"/>
    <col min="2" max="12" width="15.140625" style="9" customWidth="1"/>
    <col min="13" max="16384" width="12.140625" style="1"/>
  </cols>
  <sheetData>
    <row r="14" spans="1:12" ht="18.75" x14ac:dyDescent="0.25">
      <c r="A14" s="22" t="s">
        <v>55</v>
      </c>
      <c r="B14" s="22"/>
      <c r="C14" s="22"/>
      <c r="D14" s="22"/>
      <c r="E14" s="22"/>
      <c r="F14" s="22"/>
      <c r="G14" s="22"/>
      <c r="H14" s="22"/>
      <c r="I14" s="22"/>
      <c r="J14" s="22"/>
      <c r="K14" s="22"/>
      <c r="L14" s="22"/>
    </row>
    <row r="15" spans="1:12" s="4" customFormat="1" ht="44.1" customHeight="1" x14ac:dyDescent="0.25">
      <c r="A15" s="2" t="s">
        <v>1</v>
      </c>
      <c r="B15" s="36" t="s">
        <v>9</v>
      </c>
      <c r="C15" s="37"/>
      <c r="D15" s="37"/>
      <c r="E15" s="37"/>
      <c r="F15" s="38"/>
      <c r="G15" s="2" t="s">
        <v>3</v>
      </c>
      <c r="H15" s="24" t="s">
        <v>50</v>
      </c>
      <c r="I15" s="24"/>
      <c r="J15" s="24"/>
      <c r="K15" s="24"/>
      <c r="L15" s="24"/>
    </row>
    <row r="16" spans="1:12" s="4" customFormat="1" ht="44.1" customHeight="1" x14ac:dyDescent="0.25">
      <c r="A16" s="2" t="s">
        <v>5</v>
      </c>
      <c r="B16" s="24" t="s">
        <v>159</v>
      </c>
      <c r="C16" s="24"/>
      <c r="D16" s="24"/>
      <c r="E16" s="24"/>
      <c r="F16" s="24"/>
      <c r="G16" s="24"/>
      <c r="H16" s="24"/>
      <c r="I16" s="24"/>
      <c r="J16" s="24"/>
      <c r="K16" s="24"/>
      <c r="L16" s="24"/>
    </row>
    <row r="17" spans="1:14" s="4" customFormat="1" ht="44.1" customHeight="1" x14ac:dyDescent="0.25">
      <c r="A17" s="2" t="s">
        <v>56</v>
      </c>
      <c r="B17" s="24" t="s">
        <v>160</v>
      </c>
      <c r="C17" s="24"/>
      <c r="D17" s="24"/>
      <c r="E17" s="24"/>
      <c r="F17" s="24"/>
      <c r="G17" s="24"/>
      <c r="H17" s="24"/>
      <c r="I17" s="24"/>
      <c r="J17" s="24"/>
      <c r="K17" s="24"/>
      <c r="L17" s="24"/>
    </row>
    <row r="18" spans="1:14" s="4" customFormat="1" ht="44.1" customHeight="1" x14ac:dyDescent="0.25">
      <c r="A18" s="2" t="s">
        <v>58</v>
      </c>
      <c r="B18" s="24" t="s">
        <v>161</v>
      </c>
      <c r="C18" s="24"/>
      <c r="D18" s="24"/>
      <c r="E18" s="24"/>
      <c r="F18" s="24"/>
      <c r="G18" s="24"/>
      <c r="H18" s="24"/>
      <c r="I18" s="24"/>
      <c r="J18" s="24"/>
      <c r="K18" s="24"/>
      <c r="L18" s="24"/>
    </row>
    <row r="19" spans="1:14" s="4" customFormat="1" ht="44.1" customHeight="1" x14ac:dyDescent="0.25">
      <c r="A19" s="2" t="s">
        <v>60</v>
      </c>
      <c r="B19" s="24"/>
      <c r="C19" s="24"/>
      <c r="D19" s="24"/>
      <c r="E19" s="24"/>
      <c r="F19" s="24"/>
      <c r="G19" s="24"/>
      <c r="H19" s="24"/>
      <c r="I19" s="24"/>
      <c r="J19" s="24"/>
      <c r="K19" s="24"/>
      <c r="L19" s="24"/>
    </row>
    <row r="20" spans="1:14" s="4" customFormat="1" ht="44.1" customHeight="1" x14ac:dyDescent="0.25">
      <c r="A20" s="2" t="s">
        <v>61</v>
      </c>
      <c r="B20" s="24" t="s">
        <v>187</v>
      </c>
      <c r="C20" s="24"/>
      <c r="D20" s="24"/>
      <c r="E20" s="24"/>
      <c r="F20" s="24"/>
      <c r="G20" s="24"/>
      <c r="H20" s="24"/>
      <c r="I20" s="24"/>
      <c r="J20" s="24"/>
      <c r="K20" s="24"/>
      <c r="L20" s="24"/>
    </row>
    <row r="21" spans="1:14" s="4" customFormat="1" ht="43.7" customHeight="1" x14ac:dyDescent="0.25">
      <c r="A21" s="16" t="s">
        <v>62</v>
      </c>
      <c r="B21" s="24" t="s">
        <v>63</v>
      </c>
      <c r="C21" s="24"/>
      <c r="D21" s="24"/>
      <c r="E21" s="17" t="s">
        <v>64</v>
      </c>
      <c r="F21" s="26" t="s">
        <v>162</v>
      </c>
      <c r="G21" s="27"/>
      <c r="H21" s="27"/>
      <c r="I21" s="28"/>
      <c r="J21" s="14" t="s">
        <v>65</v>
      </c>
      <c r="K21" s="29" t="s">
        <v>14</v>
      </c>
      <c r="L21" s="29"/>
    </row>
    <row r="22" spans="1:14" ht="18.75" x14ac:dyDescent="0.25">
      <c r="A22" s="22" t="s">
        <v>66</v>
      </c>
      <c r="B22" s="22"/>
      <c r="C22" s="22"/>
      <c r="D22" s="22"/>
      <c r="E22" s="22"/>
      <c r="F22" s="22"/>
      <c r="G22" s="22"/>
      <c r="H22" s="22"/>
      <c r="I22" s="22"/>
      <c r="J22" s="22"/>
      <c r="K22" s="22"/>
      <c r="L22" s="22"/>
    </row>
    <row r="23" spans="1:14" s="6" customFormat="1" ht="32.25" customHeight="1" x14ac:dyDescent="0.25">
      <c r="A23" s="3" t="s">
        <v>67</v>
      </c>
      <c r="B23" s="5" t="s">
        <v>68</v>
      </c>
      <c r="C23" s="2" t="s">
        <v>69</v>
      </c>
      <c r="D23" s="2" t="s">
        <v>70</v>
      </c>
      <c r="E23" s="2" t="s">
        <v>71</v>
      </c>
      <c r="F23" s="2" t="s">
        <v>72</v>
      </c>
      <c r="G23" s="2" t="s">
        <v>73</v>
      </c>
      <c r="H23" s="2" t="s">
        <v>74</v>
      </c>
      <c r="I23" s="2" t="s">
        <v>75</v>
      </c>
      <c r="J23" s="2" t="s">
        <v>76</v>
      </c>
      <c r="K23" s="2" t="s">
        <v>77</v>
      </c>
      <c r="L23" s="2" t="s">
        <v>78</v>
      </c>
    </row>
    <row r="24" spans="1:14" x14ac:dyDescent="0.25">
      <c r="A24" s="7">
        <v>5</v>
      </c>
      <c r="B24" s="7" t="s">
        <v>79</v>
      </c>
      <c r="C24" s="8">
        <v>6.2233678413950701E-2</v>
      </c>
      <c r="D24" s="8">
        <v>4.7749105488194298E-2</v>
      </c>
      <c r="E24" s="8">
        <f>(C24-D24)/D24</f>
        <v>0.30334752405650056</v>
      </c>
      <c r="F24" s="8">
        <f>ABS(E24)</f>
        <v>0.30334752405650056</v>
      </c>
      <c r="G24" s="7">
        <f>RANK(F24,$F$24:$F$56,1)</f>
        <v>23</v>
      </c>
      <c r="H24" s="8">
        <v>5.5344435171745497E-2</v>
      </c>
      <c r="I24" s="8">
        <f>MIN($H$24:$H$56)/H24</f>
        <v>5.556813784227E-2</v>
      </c>
      <c r="J24" s="7">
        <f>RANK(I24,$I$24:$I$56,1)</f>
        <v>5</v>
      </c>
      <c r="K24" s="8">
        <f>I24*F24</f>
        <v>1.6856457030882937E-2</v>
      </c>
      <c r="L24" s="7">
        <f>RANK(K24,$K$24:$K$56,1)</f>
        <v>12</v>
      </c>
      <c r="M24" s="18">
        <f>IF(E24&gt;0,1,-1)</f>
        <v>1</v>
      </c>
      <c r="N24" s="18">
        <f>K24*M24</f>
        <v>1.6856457030882937E-2</v>
      </c>
    </row>
    <row r="25" spans="1:14" x14ac:dyDescent="0.25">
      <c r="A25" s="7">
        <v>8</v>
      </c>
      <c r="B25" s="7" t="s">
        <v>80</v>
      </c>
      <c r="C25" s="8">
        <v>3.54176939298846E-2</v>
      </c>
      <c r="D25" s="8">
        <v>3.3586277689473303E-2</v>
      </c>
      <c r="E25" s="8">
        <f t="shared" ref="E25:E56" si="0">(C25-D25)/D25</f>
        <v>5.4528705364253707E-2</v>
      </c>
      <c r="F25" s="8">
        <f t="shared" ref="F25:F56" si="1">ABS(E25)</f>
        <v>5.4528705364253707E-2</v>
      </c>
      <c r="G25" s="7">
        <f t="shared" ref="G25:G56" si="2">RANK(F25,$F$24:$F$56,1)</f>
        <v>2</v>
      </c>
      <c r="H25" s="8">
        <v>3.4537113967266997E-2</v>
      </c>
      <c r="I25" s="8">
        <f t="shared" ref="I25:I56" si="3">MIN($H$24:$H$56)/H25</f>
        <v>8.9045865422943807E-2</v>
      </c>
      <c r="J25" s="7">
        <f t="shared" ref="J25:J56" si="4">RANK(I25,$I$24:$I$56,1)</f>
        <v>11</v>
      </c>
      <c r="K25" s="8">
        <f t="shared" ref="K25:K56" si="5">I25*F25</f>
        <v>4.85555575955269E-3</v>
      </c>
      <c r="L25" s="7">
        <f t="shared" ref="L25:L56" si="6">RANK(K25,$K$24:$K$56,1)</f>
        <v>5</v>
      </c>
      <c r="M25" s="18">
        <f t="shared" ref="M25:M56" si="7">IF(E25&gt;0,1,-1)</f>
        <v>1</v>
      </c>
      <c r="N25" s="18">
        <f t="shared" ref="N25:N56" si="8">K25*M25</f>
        <v>4.85555575955269E-3</v>
      </c>
    </row>
    <row r="26" spans="1:14" x14ac:dyDescent="0.25">
      <c r="A26" s="7">
        <v>11</v>
      </c>
      <c r="B26" s="7" t="s">
        <v>81</v>
      </c>
      <c r="C26" s="8">
        <v>7.06250048059337E-2</v>
      </c>
      <c r="D26" s="8">
        <v>6.6017293054579804E-2</v>
      </c>
      <c r="E26" s="8">
        <f t="shared" si="0"/>
        <v>6.9795526871186161E-2</v>
      </c>
      <c r="F26" s="8">
        <f t="shared" si="1"/>
        <v>6.9795526871186161E-2</v>
      </c>
      <c r="G26" s="7">
        <f t="shared" si="2"/>
        <v>3</v>
      </c>
      <c r="H26" s="8">
        <v>6.8450394696984995E-2</v>
      </c>
      <c r="I26" s="8">
        <f t="shared" si="3"/>
        <v>4.4928699330956376E-2</v>
      </c>
      <c r="J26" s="7">
        <f t="shared" si="4"/>
        <v>1</v>
      </c>
      <c r="K26" s="8">
        <f t="shared" si="5"/>
        <v>3.1358222414412094E-3</v>
      </c>
      <c r="L26" s="7">
        <f t="shared" si="6"/>
        <v>2</v>
      </c>
      <c r="M26" s="18">
        <f t="shared" si="7"/>
        <v>1</v>
      </c>
      <c r="N26" s="18">
        <f t="shared" si="8"/>
        <v>3.1358222414412094E-3</v>
      </c>
    </row>
    <row r="27" spans="1:14" x14ac:dyDescent="0.25">
      <c r="A27" s="7">
        <v>13</v>
      </c>
      <c r="B27" s="7" t="s">
        <v>82</v>
      </c>
      <c r="C27" s="8">
        <v>2.13672031553871E-2</v>
      </c>
      <c r="D27" s="8">
        <v>1.9680810204242099E-2</v>
      </c>
      <c r="E27" s="8">
        <f t="shared" si="0"/>
        <v>8.5687171089201805E-2</v>
      </c>
      <c r="F27" s="8">
        <f t="shared" si="1"/>
        <v>8.5687171089201805E-2</v>
      </c>
      <c r="G27" s="7">
        <f t="shared" si="2"/>
        <v>8</v>
      </c>
      <c r="H27" s="8">
        <v>2.0539846045329799E-2</v>
      </c>
      <c r="I27" s="8">
        <f t="shared" si="3"/>
        <v>0.14972786045421158</v>
      </c>
      <c r="J27" s="7">
        <f t="shared" si="4"/>
        <v>15</v>
      </c>
      <c r="K27" s="8">
        <f t="shared" si="5"/>
        <v>1.2829756795560161E-2</v>
      </c>
      <c r="L27" s="7">
        <f t="shared" si="6"/>
        <v>10</v>
      </c>
      <c r="M27" s="18">
        <f t="shared" si="7"/>
        <v>1</v>
      </c>
      <c r="N27" s="18">
        <f t="shared" si="8"/>
        <v>1.2829756795560161E-2</v>
      </c>
    </row>
    <row r="28" spans="1:14" x14ac:dyDescent="0.25">
      <c r="A28" s="7">
        <v>15</v>
      </c>
      <c r="B28" s="7" t="s">
        <v>83</v>
      </c>
      <c r="C28" s="8">
        <v>3.1787876529303101E-2</v>
      </c>
      <c r="D28" s="8">
        <v>4.4375999587702698E-2</v>
      </c>
      <c r="E28" s="8">
        <f t="shared" si="0"/>
        <v>-0.28366962266440909</v>
      </c>
      <c r="F28" s="8">
        <f t="shared" si="1"/>
        <v>0.28366962266440909</v>
      </c>
      <c r="G28" s="7">
        <f t="shared" si="2"/>
        <v>19</v>
      </c>
      <c r="H28" s="8">
        <v>3.7919182941219001E-2</v>
      </c>
      <c r="I28" s="8">
        <f t="shared" si="3"/>
        <v>8.1103730721030776E-2</v>
      </c>
      <c r="J28" s="7">
        <f t="shared" si="4"/>
        <v>10</v>
      </c>
      <c r="K28" s="8">
        <f t="shared" si="5"/>
        <v>2.3006664690310645E-2</v>
      </c>
      <c r="L28" s="7">
        <f t="shared" si="6"/>
        <v>13</v>
      </c>
      <c r="M28" s="18">
        <f t="shared" si="7"/>
        <v>-1</v>
      </c>
      <c r="N28" s="18">
        <f t="shared" si="8"/>
        <v>-2.3006664690310645E-2</v>
      </c>
    </row>
    <row r="29" spans="1:14" x14ac:dyDescent="0.25">
      <c r="A29" s="7">
        <v>17</v>
      </c>
      <c r="B29" s="7" t="s">
        <v>84</v>
      </c>
      <c r="C29" s="8">
        <v>5.9333705494973903E-2</v>
      </c>
      <c r="D29" s="8">
        <v>6.7672286618426697E-2</v>
      </c>
      <c r="E29" s="8">
        <f t="shared" si="0"/>
        <v>-0.12322002905665458</v>
      </c>
      <c r="F29" s="8">
        <f t="shared" si="1"/>
        <v>0.12322002905665458</v>
      </c>
      <c r="G29" s="7">
        <f t="shared" si="2"/>
        <v>11</v>
      </c>
      <c r="H29" s="8">
        <v>6.3311401649582502E-2</v>
      </c>
      <c r="I29" s="8">
        <f t="shared" si="3"/>
        <v>4.8575566521933261E-2</v>
      </c>
      <c r="J29" s="7">
        <f t="shared" si="4"/>
        <v>2</v>
      </c>
      <c r="K29" s="8">
        <f t="shared" si="5"/>
        <v>5.9854827182760735E-3</v>
      </c>
      <c r="L29" s="7">
        <f t="shared" si="6"/>
        <v>6</v>
      </c>
      <c r="M29" s="18">
        <f t="shared" si="7"/>
        <v>-1</v>
      </c>
      <c r="N29" s="18">
        <f t="shared" si="8"/>
        <v>-5.9854827182760735E-3</v>
      </c>
    </row>
    <row r="30" spans="1:14" x14ac:dyDescent="0.25">
      <c r="A30" s="7">
        <v>18</v>
      </c>
      <c r="B30" s="7" t="s">
        <v>85</v>
      </c>
      <c r="C30" s="8">
        <v>1.5743237770223299E-2</v>
      </c>
      <c r="D30" s="8">
        <v>1.7212653432333101E-2</v>
      </c>
      <c r="E30" s="8">
        <f t="shared" si="0"/>
        <v>-8.5368340673703427E-2</v>
      </c>
      <c r="F30" s="8">
        <f t="shared" si="1"/>
        <v>8.5368340673703427E-2</v>
      </c>
      <c r="G30" s="7">
        <f t="shared" si="2"/>
        <v>7</v>
      </c>
      <c r="H30" s="8">
        <v>1.6478491660332599E-2</v>
      </c>
      <c r="I30" s="8">
        <f t="shared" si="3"/>
        <v>0.18663038255068407</v>
      </c>
      <c r="J30" s="7">
        <f t="shared" si="4"/>
        <v>19</v>
      </c>
      <c r="K30" s="8">
        <f t="shared" si="5"/>
        <v>1.5932326077650393E-2</v>
      </c>
      <c r="L30" s="7">
        <f t="shared" si="6"/>
        <v>11</v>
      </c>
      <c r="M30" s="18">
        <f t="shared" si="7"/>
        <v>-1</v>
      </c>
      <c r="N30" s="18">
        <f t="shared" si="8"/>
        <v>-1.5932326077650393E-2</v>
      </c>
    </row>
    <row r="31" spans="1:14" x14ac:dyDescent="0.25">
      <c r="A31" s="7">
        <v>19</v>
      </c>
      <c r="B31" s="7" t="s">
        <v>86</v>
      </c>
      <c r="C31" s="8">
        <v>1.7922624483960599E-2</v>
      </c>
      <c r="D31" s="8">
        <v>2.11199644239079E-2</v>
      </c>
      <c r="E31" s="8">
        <f t="shared" si="0"/>
        <v>-0.15138945671366269</v>
      </c>
      <c r="F31" s="8">
        <f t="shared" si="1"/>
        <v>0.15138945671366269</v>
      </c>
      <c r="G31" s="7">
        <f t="shared" si="2"/>
        <v>13</v>
      </c>
      <c r="H31" s="8">
        <v>1.94863316080768E-2</v>
      </c>
      <c r="I31" s="8">
        <f t="shared" si="3"/>
        <v>0.1578227890339004</v>
      </c>
      <c r="J31" s="7">
        <f t="shared" si="4"/>
        <v>17</v>
      </c>
      <c r="K31" s="8">
        <f t="shared" si="5"/>
        <v>2.3892706288877182E-2</v>
      </c>
      <c r="L31" s="7">
        <f t="shared" si="6"/>
        <v>14</v>
      </c>
      <c r="M31" s="18">
        <f t="shared" si="7"/>
        <v>-1</v>
      </c>
      <c r="N31" s="18">
        <f t="shared" si="8"/>
        <v>-2.3892706288877182E-2</v>
      </c>
    </row>
    <row r="32" spans="1:14" x14ac:dyDescent="0.25">
      <c r="A32" s="7">
        <v>20</v>
      </c>
      <c r="B32" s="7" t="s">
        <v>87</v>
      </c>
      <c r="C32" s="8">
        <v>1.1354449553243801E-2</v>
      </c>
      <c r="D32" s="8">
        <v>1.5506847199952101E-2</v>
      </c>
      <c r="E32" s="8">
        <f t="shared" si="0"/>
        <v>-0.26777832999612755</v>
      </c>
      <c r="F32" s="8">
        <f t="shared" si="1"/>
        <v>0.26777832999612755</v>
      </c>
      <c r="G32" s="7">
        <f t="shared" si="2"/>
        <v>18</v>
      </c>
      <c r="H32" s="8">
        <v>1.3381695542349199E-2</v>
      </c>
      <c r="I32" s="8">
        <f t="shared" si="3"/>
        <v>0.2298204433581244</v>
      </c>
      <c r="J32" s="7">
        <f t="shared" si="4"/>
        <v>20</v>
      </c>
      <c r="K32" s="8">
        <f t="shared" si="5"/>
        <v>6.1540934521408179E-2</v>
      </c>
      <c r="L32" s="7">
        <f t="shared" si="6"/>
        <v>20</v>
      </c>
      <c r="M32" s="18">
        <f t="shared" si="7"/>
        <v>-1</v>
      </c>
      <c r="N32" s="18">
        <f t="shared" si="8"/>
        <v>-6.1540934521408179E-2</v>
      </c>
    </row>
    <row r="33" spans="1:14" x14ac:dyDescent="0.25">
      <c r="A33" s="7">
        <v>23</v>
      </c>
      <c r="B33" s="7" t="s">
        <v>88</v>
      </c>
      <c r="C33" s="8">
        <v>9.1745120043163503E-3</v>
      </c>
      <c r="D33" s="8">
        <v>9.9499107175399105E-3</v>
      </c>
      <c r="E33" s="8">
        <f t="shared" si="0"/>
        <v>-7.7930218193482989E-2</v>
      </c>
      <c r="F33" s="8">
        <f t="shared" si="1"/>
        <v>7.7930218193482989E-2</v>
      </c>
      <c r="G33" s="7">
        <f t="shared" si="2"/>
        <v>4</v>
      </c>
      <c r="H33" s="8">
        <v>9.55598000584096E-3</v>
      </c>
      <c r="I33" s="8">
        <f t="shared" si="3"/>
        <v>0.32182855139361344</v>
      </c>
      <c r="J33" s="7">
        <f t="shared" si="4"/>
        <v>23</v>
      </c>
      <c r="K33" s="8">
        <f t="shared" si="5"/>
        <v>2.5080169230996849E-2</v>
      </c>
      <c r="L33" s="7">
        <f t="shared" si="6"/>
        <v>15</v>
      </c>
      <c r="M33" s="18">
        <f t="shared" si="7"/>
        <v>-1</v>
      </c>
      <c r="N33" s="18">
        <f t="shared" si="8"/>
        <v>-2.5080169230996849E-2</v>
      </c>
    </row>
    <row r="34" spans="1:14" x14ac:dyDescent="0.25">
      <c r="A34" s="7">
        <v>25</v>
      </c>
      <c r="B34" s="7" t="s">
        <v>89</v>
      </c>
      <c r="C34" s="8">
        <v>5.2198978783627399E-2</v>
      </c>
      <c r="D34" s="8">
        <v>5.3781323538250797E-2</v>
      </c>
      <c r="E34" s="8">
        <f t="shared" si="0"/>
        <v>-2.9421826212551083E-2</v>
      </c>
      <c r="F34" s="8">
        <f t="shared" si="1"/>
        <v>2.9421826212551083E-2</v>
      </c>
      <c r="G34" s="7">
        <f t="shared" si="2"/>
        <v>1</v>
      </c>
      <c r="H34" s="8">
        <v>5.2972353826061601E-2</v>
      </c>
      <c r="I34" s="8">
        <f t="shared" si="3"/>
        <v>5.8056457383871919E-2</v>
      </c>
      <c r="J34" s="7">
        <f t="shared" si="4"/>
        <v>7</v>
      </c>
      <c r="K34" s="8">
        <f t="shared" si="5"/>
        <v>1.7081269996646576E-3</v>
      </c>
      <c r="L34" s="7">
        <f t="shared" si="6"/>
        <v>1</v>
      </c>
      <c r="M34" s="18">
        <f t="shared" si="7"/>
        <v>-1</v>
      </c>
      <c r="N34" s="18">
        <f t="shared" si="8"/>
        <v>-1.7081269996646576E-3</v>
      </c>
    </row>
    <row r="35" spans="1:14" x14ac:dyDescent="0.25">
      <c r="A35" s="7">
        <v>27</v>
      </c>
      <c r="B35" s="7" t="s">
        <v>90</v>
      </c>
      <c r="C35" s="8">
        <v>9.3870761438230293E-3</v>
      </c>
      <c r="D35" s="8">
        <v>5.6985691462255001E-3</v>
      </c>
      <c r="E35" s="8">
        <f t="shared" si="0"/>
        <v>0.64726897278076301</v>
      </c>
      <c r="F35" s="8">
        <f t="shared" si="1"/>
        <v>0.64726897278076301</v>
      </c>
      <c r="G35" s="7">
        <f t="shared" si="2"/>
        <v>30</v>
      </c>
      <c r="H35" s="8">
        <v>7.5930036089666203E-3</v>
      </c>
      <c r="I35" s="8">
        <f t="shared" si="3"/>
        <v>0.40502907160407353</v>
      </c>
      <c r="J35" s="7">
        <f t="shared" si="4"/>
        <v>27</v>
      </c>
      <c r="K35" s="8">
        <f t="shared" si="5"/>
        <v>0.26216275112351478</v>
      </c>
      <c r="L35" s="7">
        <f t="shared" si="6"/>
        <v>30</v>
      </c>
      <c r="M35" s="18">
        <f t="shared" si="7"/>
        <v>1</v>
      </c>
      <c r="N35" s="18">
        <f t="shared" si="8"/>
        <v>0.26216275112351478</v>
      </c>
    </row>
    <row r="36" spans="1:14" x14ac:dyDescent="0.25">
      <c r="A36" s="7">
        <v>41</v>
      </c>
      <c r="B36" s="7" t="s">
        <v>91</v>
      </c>
      <c r="C36" s="8">
        <v>2.05783475869574E-2</v>
      </c>
      <c r="D36" s="8">
        <v>1.5168824010616901E-2</v>
      </c>
      <c r="E36" s="8">
        <f t="shared" si="0"/>
        <v>0.35662115748421153</v>
      </c>
      <c r="F36" s="8">
        <f t="shared" si="1"/>
        <v>0.35662115748421153</v>
      </c>
      <c r="G36" s="7">
        <f t="shared" si="2"/>
        <v>24</v>
      </c>
      <c r="H36" s="8">
        <v>1.7913891903979899E-2</v>
      </c>
      <c r="I36" s="8">
        <f t="shared" si="3"/>
        <v>0.1716761058350964</v>
      </c>
      <c r="J36" s="7">
        <f t="shared" si="4"/>
        <v>18</v>
      </c>
      <c r="K36" s="8">
        <f t="shared" si="5"/>
        <v>6.1223331575294082E-2</v>
      </c>
      <c r="L36" s="7">
        <f t="shared" si="6"/>
        <v>19</v>
      </c>
      <c r="M36" s="18">
        <f t="shared" si="7"/>
        <v>1</v>
      </c>
      <c r="N36" s="18">
        <f t="shared" si="8"/>
        <v>6.1223331575294082E-2</v>
      </c>
    </row>
    <row r="37" spans="1:14" x14ac:dyDescent="0.25">
      <c r="A37" s="7">
        <v>44</v>
      </c>
      <c r="B37" s="7" t="s">
        <v>92</v>
      </c>
      <c r="C37" s="8">
        <v>5.6850273393471203E-3</v>
      </c>
      <c r="D37" s="8">
        <v>4.41637438813333E-3</v>
      </c>
      <c r="E37" s="8">
        <f t="shared" si="0"/>
        <v>0.28726118750770407</v>
      </c>
      <c r="F37" s="8">
        <f t="shared" si="1"/>
        <v>0.28726118750770407</v>
      </c>
      <c r="G37" s="7">
        <f t="shared" si="2"/>
        <v>22</v>
      </c>
      <c r="H37" s="8">
        <v>5.0748039633317496E-3</v>
      </c>
      <c r="I37" s="8">
        <f t="shared" si="3"/>
        <v>0.60601103503652443</v>
      </c>
      <c r="J37" s="7">
        <f t="shared" si="4"/>
        <v>32</v>
      </c>
      <c r="K37" s="8">
        <f t="shared" si="5"/>
        <v>0.17408344956736488</v>
      </c>
      <c r="L37" s="7">
        <f t="shared" si="6"/>
        <v>27</v>
      </c>
      <c r="M37" s="18">
        <f t="shared" si="7"/>
        <v>1</v>
      </c>
      <c r="N37" s="18">
        <f t="shared" si="8"/>
        <v>0.17408344956736488</v>
      </c>
    </row>
    <row r="38" spans="1:14" x14ac:dyDescent="0.25">
      <c r="A38" s="7">
        <v>47</v>
      </c>
      <c r="B38" s="7" t="s">
        <v>93</v>
      </c>
      <c r="C38" s="8">
        <v>1.4464453224664499E-2</v>
      </c>
      <c r="D38" s="8">
        <v>8.0911345439040397E-3</v>
      </c>
      <c r="E38" s="8">
        <f t="shared" si="0"/>
        <v>0.78769159580496606</v>
      </c>
      <c r="F38" s="8">
        <f t="shared" si="1"/>
        <v>0.78769159580496606</v>
      </c>
      <c r="G38" s="7">
        <f t="shared" si="2"/>
        <v>31</v>
      </c>
      <c r="H38" s="8">
        <v>1.13087827985336E-2</v>
      </c>
      <c r="I38" s="8">
        <f t="shared" si="3"/>
        <v>0.27194679190627946</v>
      </c>
      <c r="J38" s="7">
        <f t="shared" si="4"/>
        <v>21</v>
      </c>
      <c r="K38" s="8">
        <f t="shared" si="5"/>
        <v>0.2142102024906983</v>
      </c>
      <c r="L38" s="7">
        <f t="shared" si="6"/>
        <v>29</v>
      </c>
      <c r="M38" s="18">
        <f t="shared" si="7"/>
        <v>1</v>
      </c>
      <c r="N38" s="18">
        <f t="shared" si="8"/>
        <v>0.2142102024906983</v>
      </c>
    </row>
    <row r="39" spans="1:14" x14ac:dyDescent="0.25">
      <c r="A39" s="7">
        <v>50</v>
      </c>
      <c r="B39" s="7" t="s">
        <v>94</v>
      </c>
      <c r="C39" s="8">
        <v>4.0547049591977503E-2</v>
      </c>
      <c r="D39" s="8">
        <v>2.54707818151125E-2</v>
      </c>
      <c r="E39" s="8">
        <f t="shared" si="0"/>
        <v>0.59190439800005856</v>
      </c>
      <c r="F39" s="8">
        <f t="shared" si="1"/>
        <v>0.59190439800005856</v>
      </c>
      <c r="G39" s="7">
        <f t="shared" si="2"/>
        <v>29</v>
      </c>
      <c r="H39" s="8">
        <v>3.3002286847125799E-2</v>
      </c>
      <c r="I39" s="8">
        <f t="shared" si="3"/>
        <v>9.318709387237413E-2</v>
      </c>
      <c r="J39" s="7">
        <f t="shared" si="4"/>
        <v>12</v>
      </c>
      <c r="K39" s="8">
        <f t="shared" si="5"/>
        <v>5.5157850699902554E-2</v>
      </c>
      <c r="L39" s="7">
        <f t="shared" si="6"/>
        <v>18</v>
      </c>
      <c r="M39" s="18">
        <f t="shared" si="7"/>
        <v>1</v>
      </c>
      <c r="N39" s="18">
        <f t="shared" si="8"/>
        <v>5.5157850699902554E-2</v>
      </c>
    </row>
    <row r="40" spans="1:14" x14ac:dyDescent="0.25">
      <c r="A40" s="7">
        <v>52</v>
      </c>
      <c r="B40" s="7" t="s">
        <v>95</v>
      </c>
      <c r="C40" s="8">
        <v>3.1319800533604399E-2</v>
      </c>
      <c r="D40" s="8">
        <v>2.0096873488584799E-2</v>
      </c>
      <c r="E40" s="8">
        <f t="shared" si="0"/>
        <v>0.55844144370985471</v>
      </c>
      <c r="F40" s="8">
        <f t="shared" si="1"/>
        <v>0.55844144370985471</v>
      </c>
      <c r="G40" s="7">
        <f t="shared" si="2"/>
        <v>28</v>
      </c>
      <c r="H40" s="8">
        <v>2.59194013665488E-2</v>
      </c>
      <c r="I40" s="8">
        <f t="shared" si="3"/>
        <v>0.11865193794155986</v>
      </c>
      <c r="J40" s="7">
        <f t="shared" si="4"/>
        <v>14</v>
      </c>
      <c r="K40" s="8">
        <f t="shared" si="5"/>
        <v>6.6260159523056777E-2</v>
      </c>
      <c r="L40" s="7">
        <f t="shared" si="6"/>
        <v>21</v>
      </c>
      <c r="M40" s="18">
        <f t="shared" si="7"/>
        <v>1</v>
      </c>
      <c r="N40" s="18">
        <f t="shared" si="8"/>
        <v>6.6260159523056777E-2</v>
      </c>
    </row>
    <row r="41" spans="1:14" x14ac:dyDescent="0.25">
      <c r="A41" s="7">
        <v>54</v>
      </c>
      <c r="B41" s="7" t="s">
        <v>96</v>
      </c>
      <c r="C41" s="8">
        <v>2.2293117854488301E-2</v>
      </c>
      <c r="D41" s="8">
        <v>1.7344769365807301E-2</v>
      </c>
      <c r="E41" s="8">
        <f t="shared" si="0"/>
        <v>0.28529341522614604</v>
      </c>
      <c r="F41" s="8">
        <f t="shared" si="1"/>
        <v>0.28529341522614604</v>
      </c>
      <c r="G41" s="7">
        <f t="shared" si="2"/>
        <v>20</v>
      </c>
      <c r="H41" s="8">
        <v>1.9885040973270901E-2</v>
      </c>
      <c r="I41" s="8">
        <f t="shared" si="3"/>
        <v>0.15465832866826915</v>
      </c>
      <c r="J41" s="7">
        <f t="shared" si="4"/>
        <v>16</v>
      </c>
      <c r="K41" s="8">
        <f t="shared" si="5"/>
        <v>4.4123002778938276E-2</v>
      </c>
      <c r="L41" s="7">
        <f t="shared" si="6"/>
        <v>16</v>
      </c>
      <c r="M41" s="18">
        <f t="shared" si="7"/>
        <v>1</v>
      </c>
      <c r="N41" s="18">
        <f t="shared" si="8"/>
        <v>4.4123002778938276E-2</v>
      </c>
    </row>
    <row r="42" spans="1:14" x14ac:dyDescent="0.25">
      <c r="A42" s="7">
        <v>63</v>
      </c>
      <c r="B42" s="7" t="s">
        <v>97</v>
      </c>
      <c r="C42" s="8">
        <v>5.7016275629960797E-2</v>
      </c>
      <c r="D42" s="8">
        <v>5.2818054189051798E-2</v>
      </c>
      <c r="E42" s="8">
        <f t="shared" si="0"/>
        <v>7.9484591118830203E-2</v>
      </c>
      <c r="F42" s="8">
        <f t="shared" si="1"/>
        <v>7.9484591118830203E-2</v>
      </c>
      <c r="G42" s="7">
        <f t="shared" si="2"/>
        <v>5</v>
      </c>
      <c r="H42" s="8">
        <v>5.5022753411064898E-2</v>
      </c>
      <c r="I42" s="8">
        <f t="shared" si="3"/>
        <v>5.5893008106127955E-2</v>
      </c>
      <c r="J42" s="7">
        <f t="shared" si="4"/>
        <v>6</v>
      </c>
      <c r="K42" s="8">
        <f t="shared" si="5"/>
        <v>4.4426328957170424E-3</v>
      </c>
      <c r="L42" s="7">
        <f t="shared" si="6"/>
        <v>3</v>
      </c>
      <c r="M42" s="18">
        <f t="shared" si="7"/>
        <v>1</v>
      </c>
      <c r="N42" s="18">
        <f t="shared" si="8"/>
        <v>4.4426328957170424E-3</v>
      </c>
    </row>
    <row r="43" spans="1:14" x14ac:dyDescent="0.25">
      <c r="A43" s="7">
        <v>66</v>
      </c>
      <c r="B43" s="7" t="s">
        <v>98</v>
      </c>
      <c r="C43" s="8">
        <v>5.23093449814446E-2</v>
      </c>
      <c r="D43" s="8">
        <v>6.0379641726729001E-2</v>
      </c>
      <c r="E43" s="8">
        <f t="shared" si="0"/>
        <v>-0.13365923537290259</v>
      </c>
      <c r="F43" s="8">
        <f t="shared" si="1"/>
        <v>0.13365923537290259</v>
      </c>
      <c r="G43" s="7">
        <f t="shared" si="2"/>
        <v>12</v>
      </c>
      <c r="H43" s="8">
        <v>5.6095914942483699E-2</v>
      </c>
      <c r="I43" s="8">
        <f t="shared" si="3"/>
        <v>5.4823728351331605E-2</v>
      </c>
      <c r="J43" s="7">
        <f t="shared" si="4"/>
        <v>3</v>
      </c>
      <c r="K43" s="8">
        <f t="shared" si="5"/>
        <v>7.3276976117307036E-3</v>
      </c>
      <c r="L43" s="7">
        <f t="shared" si="6"/>
        <v>8</v>
      </c>
      <c r="M43" s="18">
        <f t="shared" si="7"/>
        <v>-1</v>
      </c>
      <c r="N43" s="18">
        <f t="shared" si="8"/>
        <v>-7.3276976117307036E-3</v>
      </c>
    </row>
    <row r="44" spans="1:14" x14ac:dyDescent="0.25">
      <c r="A44" s="7">
        <v>68</v>
      </c>
      <c r="B44" s="7" t="s">
        <v>99</v>
      </c>
      <c r="C44" s="8">
        <v>4.4814425430981797E-2</v>
      </c>
      <c r="D44" s="8">
        <v>4.0670330201298802E-2</v>
      </c>
      <c r="E44" s="8">
        <f t="shared" si="0"/>
        <v>0.10189480166921916</v>
      </c>
      <c r="F44" s="8">
        <f t="shared" si="1"/>
        <v>0.10189480166921916</v>
      </c>
      <c r="G44" s="7">
        <f t="shared" si="2"/>
        <v>10</v>
      </c>
      <c r="H44" s="8">
        <v>4.2811466598658601E-2</v>
      </c>
      <c r="I44" s="8">
        <f t="shared" si="3"/>
        <v>7.18355956187329E-2</v>
      </c>
      <c r="J44" s="7">
        <f t="shared" si="4"/>
        <v>9</v>
      </c>
      <c r="K44" s="8">
        <f t="shared" si="5"/>
        <v>7.3196737683610177E-3</v>
      </c>
      <c r="L44" s="7">
        <f t="shared" si="6"/>
        <v>7</v>
      </c>
      <c r="M44" s="18">
        <f t="shared" si="7"/>
        <v>1</v>
      </c>
      <c r="N44" s="18">
        <f t="shared" si="8"/>
        <v>7.3196737683610177E-3</v>
      </c>
    </row>
    <row r="45" spans="1:14" x14ac:dyDescent="0.25">
      <c r="A45" s="7">
        <v>70</v>
      </c>
      <c r="B45" s="7" t="s">
        <v>100</v>
      </c>
      <c r="C45" s="8">
        <v>1.2456573191333101E-2</v>
      </c>
      <c r="D45" s="8">
        <v>9.6905970072798508E-3</v>
      </c>
      <c r="E45" s="8">
        <f t="shared" si="0"/>
        <v>0.28542887316182586</v>
      </c>
      <c r="F45" s="8">
        <f t="shared" si="1"/>
        <v>0.28542887316182586</v>
      </c>
      <c r="G45" s="7">
        <f t="shared" si="2"/>
        <v>21</v>
      </c>
      <c r="H45" s="8">
        <v>1.1077761123844501E-2</v>
      </c>
      <c r="I45" s="8">
        <f t="shared" si="3"/>
        <v>0.27761811868342823</v>
      </c>
      <c r="J45" s="7">
        <f t="shared" si="4"/>
        <v>22</v>
      </c>
      <c r="K45" s="8">
        <f t="shared" si="5"/>
        <v>7.9240226785116954E-2</v>
      </c>
      <c r="L45" s="7">
        <f t="shared" si="6"/>
        <v>24</v>
      </c>
      <c r="M45" s="18">
        <f t="shared" si="7"/>
        <v>1</v>
      </c>
      <c r="N45" s="18">
        <f t="shared" si="8"/>
        <v>7.9240226785116954E-2</v>
      </c>
    </row>
    <row r="46" spans="1:14" x14ac:dyDescent="0.25">
      <c r="A46" s="7">
        <v>73</v>
      </c>
      <c r="B46" s="7" t="s">
        <v>101</v>
      </c>
      <c r="C46" s="8">
        <v>4.86708197219093E-2</v>
      </c>
      <c r="D46" s="8">
        <v>4.11010195366492E-2</v>
      </c>
      <c r="E46" s="8">
        <f t="shared" si="0"/>
        <v>0.1841754844672458</v>
      </c>
      <c r="F46" s="8">
        <f t="shared" si="1"/>
        <v>0.1841754844672458</v>
      </c>
      <c r="G46" s="7">
        <f t="shared" si="2"/>
        <v>14</v>
      </c>
      <c r="H46" s="8">
        <v>4.4965693534883597E-2</v>
      </c>
      <c r="I46" s="8">
        <f t="shared" si="3"/>
        <v>6.839407914481066E-2</v>
      </c>
      <c r="J46" s="7">
        <f t="shared" si="4"/>
        <v>8</v>
      </c>
      <c r="K46" s="8">
        <f t="shared" si="5"/>
        <v>1.2596512661186655E-2</v>
      </c>
      <c r="L46" s="7">
        <f t="shared" si="6"/>
        <v>9</v>
      </c>
      <c r="M46" s="18">
        <f t="shared" si="7"/>
        <v>1</v>
      </c>
      <c r="N46" s="18">
        <f t="shared" si="8"/>
        <v>1.2596512661186655E-2</v>
      </c>
    </row>
    <row r="47" spans="1:14" x14ac:dyDescent="0.25">
      <c r="A47" s="7">
        <v>76</v>
      </c>
      <c r="B47" s="7" t="s">
        <v>102</v>
      </c>
      <c r="C47" s="8">
        <v>5.3471009181457203E-2</v>
      </c>
      <c r="D47" s="8">
        <v>5.8530013587932701E-2</v>
      </c>
      <c r="E47" s="8">
        <f t="shared" si="0"/>
        <v>-8.643436241262939E-2</v>
      </c>
      <c r="F47" s="8">
        <f t="shared" si="1"/>
        <v>8.643436241262939E-2</v>
      </c>
      <c r="G47" s="7">
        <f t="shared" si="2"/>
        <v>9</v>
      </c>
      <c r="H47" s="8">
        <v>5.5823625116238701E-2</v>
      </c>
      <c r="I47" s="8">
        <f t="shared" si="3"/>
        <v>5.5091141000291673E-2</v>
      </c>
      <c r="J47" s="7">
        <f t="shared" si="4"/>
        <v>4</v>
      </c>
      <c r="K47" s="8">
        <f t="shared" si="5"/>
        <v>4.7617676469444764E-3</v>
      </c>
      <c r="L47" s="7">
        <f t="shared" si="6"/>
        <v>4</v>
      </c>
      <c r="M47" s="18">
        <f t="shared" si="7"/>
        <v>-1</v>
      </c>
      <c r="N47" s="18">
        <f t="shared" si="8"/>
        <v>-4.7617676469444764E-3</v>
      </c>
    </row>
    <row r="48" spans="1:14" x14ac:dyDescent="0.25">
      <c r="A48" s="7">
        <v>81</v>
      </c>
      <c r="B48" s="7" t="s">
        <v>103</v>
      </c>
      <c r="C48" s="8">
        <v>7.6006062007696598E-3</v>
      </c>
      <c r="D48" s="8">
        <v>4.1962991769887601E-3</v>
      </c>
      <c r="E48" s="8">
        <f t="shared" si="0"/>
        <v>0.81126413541939368</v>
      </c>
      <c r="F48" s="8">
        <f t="shared" si="1"/>
        <v>0.81126413541939368</v>
      </c>
      <c r="G48" s="7">
        <f t="shared" si="2"/>
        <v>32</v>
      </c>
      <c r="H48" s="8">
        <v>5.9089553932636998E-3</v>
      </c>
      <c r="I48" s="8">
        <f t="shared" si="3"/>
        <v>0.520462077938872</v>
      </c>
      <c r="J48" s="7">
        <f t="shared" si="4"/>
        <v>29</v>
      </c>
      <c r="K48" s="8">
        <f t="shared" si="5"/>
        <v>0.42223221767766006</v>
      </c>
      <c r="L48" s="7">
        <f t="shared" si="6"/>
        <v>32</v>
      </c>
      <c r="M48" s="18">
        <f t="shared" si="7"/>
        <v>1</v>
      </c>
      <c r="N48" s="18">
        <f t="shared" si="8"/>
        <v>0.42223221767766006</v>
      </c>
    </row>
    <row r="49" spans="1:25" x14ac:dyDescent="0.25">
      <c r="A49" s="7">
        <v>85</v>
      </c>
      <c r="B49" s="7" t="s">
        <v>104</v>
      </c>
      <c r="C49" s="8">
        <v>9.5911420956217297E-3</v>
      </c>
      <c r="D49" s="8">
        <v>7.8445761223601192E-3</v>
      </c>
      <c r="E49" s="8">
        <f t="shared" si="0"/>
        <v>0.22264631587718453</v>
      </c>
      <c r="F49" s="8">
        <f t="shared" si="1"/>
        <v>0.22264631587718453</v>
      </c>
      <c r="G49" s="7">
        <f t="shared" si="2"/>
        <v>16</v>
      </c>
      <c r="H49" s="8">
        <v>8.7184889616182294E-3</v>
      </c>
      <c r="I49" s="8">
        <f t="shared" si="3"/>
        <v>0.35274314344664953</v>
      </c>
      <c r="J49" s="7">
        <f t="shared" si="4"/>
        <v>24</v>
      </c>
      <c r="K49" s="8">
        <f t="shared" si="5"/>
        <v>7.8536961339333744E-2</v>
      </c>
      <c r="L49" s="7">
        <f t="shared" si="6"/>
        <v>23</v>
      </c>
      <c r="M49" s="18">
        <f t="shared" si="7"/>
        <v>1</v>
      </c>
      <c r="N49" s="18">
        <f t="shared" si="8"/>
        <v>7.8536961339333744E-2</v>
      </c>
    </row>
    <row r="50" spans="1:25" x14ac:dyDescent="0.25">
      <c r="A50" s="7">
        <v>86</v>
      </c>
      <c r="B50" s="7" t="s">
        <v>105</v>
      </c>
      <c r="C50" s="8">
        <v>6.1980484260001001E-3</v>
      </c>
      <c r="D50" s="8">
        <v>8.2174399820114895E-3</v>
      </c>
      <c r="E50" s="8">
        <f t="shared" si="0"/>
        <v>-0.24574460664537481</v>
      </c>
      <c r="F50" s="8">
        <f t="shared" si="1"/>
        <v>0.24574460664537481</v>
      </c>
      <c r="G50" s="7">
        <f t="shared" si="2"/>
        <v>17</v>
      </c>
      <c r="H50" s="8">
        <v>7.2019815404701301E-3</v>
      </c>
      <c r="I50" s="8">
        <f t="shared" si="3"/>
        <v>0.42701958969827836</v>
      </c>
      <c r="J50" s="7">
        <f t="shared" si="4"/>
        <v>28</v>
      </c>
      <c r="K50" s="8">
        <f t="shared" si="5"/>
        <v>0.10493776110027277</v>
      </c>
      <c r="L50" s="7">
        <f t="shared" si="6"/>
        <v>26</v>
      </c>
      <c r="M50" s="18">
        <f t="shared" si="7"/>
        <v>-1</v>
      </c>
      <c r="N50" s="18">
        <f t="shared" si="8"/>
        <v>-0.10493776110027277</v>
      </c>
    </row>
    <row r="51" spans="1:25" x14ac:dyDescent="0.25">
      <c r="A51" s="7">
        <v>88</v>
      </c>
      <c r="B51" s="7" t="s">
        <v>106</v>
      </c>
      <c r="C51" s="8">
        <v>3.1525687302329498E-2</v>
      </c>
      <c r="D51" s="8">
        <v>2.2402678736579099E-2</v>
      </c>
      <c r="E51" s="8">
        <f t="shared" si="0"/>
        <v>0.4072284691050963</v>
      </c>
      <c r="F51" s="8">
        <f t="shared" si="1"/>
        <v>0.4072284691050963</v>
      </c>
      <c r="G51" s="7">
        <f t="shared" si="2"/>
        <v>25</v>
      </c>
      <c r="H51" s="8">
        <v>2.7242096666461001E-2</v>
      </c>
      <c r="I51" s="8">
        <f t="shared" si="3"/>
        <v>0.1128909878002298</v>
      </c>
      <c r="J51" s="7">
        <f t="shared" si="4"/>
        <v>13</v>
      </c>
      <c r="K51" s="8">
        <f t="shared" si="5"/>
        <v>4.5972424137649681E-2</v>
      </c>
      <c r="L51" s="7">
        <f t="shared" si="6"/>
        <v>17</v>
      </c>
      <c r="M51" s="18">
        <f t="shared" si="7"/>
        <v>1</v>
      </c>
      <c r="N51" s="18">
        <f t="shared" si="8"/>
        <v>4.5972424137649681E-2</v>
      </c>
    </row>
    <row r="52" spans="1:25" x14ac:dyDescent="0.25">
      <c r="A52" s="7">
        <v>91</v>
      </c>
      <c r="B52" s="7" t="s">
        <v>107</v>
      </c>
      <c r="C52" s="8">
        <v>9.1852623420055797E-3</v>
      </c>
      <c r="D52" s="8">
        <v>7.5823753343381897E-3</v>
      </c>
      <c r="E52" s="8">
        <f t="shared" si="0"/>
        <v>0.21139642090894917</v>
      </c>
      <c r="F52" s="8">
        <f t="shared" si="1"/>
        <v>0.21139642090894917</v>
      </c>
      <c r="G52" s="7">
        <f t="shared" si="2"/>
        <v>15</v>
      </c>
      <c r="H52" s="8">
        <v>8.3604667034064099E-3</v>
      </c>
      <c r="I52" s="8">
        <f t="shared" si="3"/>
        <v>0.36784874714865934</v>
      </c>
      <c r="J52" s="7">
        <f t="shared" si="4"/>
        <v>25</v>
      </c>
      <c r="K52" s="8">
        <f t="shared" si="5"/>
        <v>7.7761908583067599E-2</v>
      </c>
      <c r="L52" s="7">
        <f t="shared" si="6"/>
        <v>22</v>
      </c>
      <c r="M52" s="18">
        <f t="shared" si="7"/>
        <v>1</v>
      </c>
      <c r="N52" s="18">
        <f t="shared" si="8"/>
        <v>7.7761908583067599E-2</v>
      </c>
    </row>
    <row r="53" spans="1:25" x14ac:dyDescent="0.25">
      <c r="A53" s="7">
        <v>94</v>
      </c>
      <c r="B53" s="7" t="s">
        <v>108</v>
      </c>
      <c r="C53" s="8">
        <v>9.8305133253566799E-3</v>
      </c>
      <c r="D53" s="8">
        <v>6.5327074191241299E-3</v>
      </c>
      <c r="E53" s="8">
        <f t="shared" si="0"/>
        <v>0.50481457298675436</v>
      </c>
      <c r="F53" s="8">
        <f t="shared" si="1"/>
        <v>0.50481457298675436</v>
      </c>
      <c r="G53" s="7">
        <f t="shared" si="2"/>
        <v>27</v>
      </c>
      <c r="H53" s="8">
        <v>8.1048836292678707E-3</v>
      </c>
      <c r="I53" s="8">
        <f t="shared" si="3"/>
        <v>0.37944865627934193</v>
      </c>
      <c r="J53" s="7">
        <f t="shared" si="4"/>
        <v>26</v>
      </c>
      <c r="K53" s="8">
        <f t="shared" si="5"/>
        <v>0.19155121139005374</v>
      </c>
      <c r="L53" s="7">
        <f t="shared" si="6"/>
        <v>28</v>
      </c>
      <c r="M53" s="18">
        <f t="shared" si="7"/>
        <v>1</v>
      </c>
      <c r="N53" s="18">
        <f t="shared" si="8"/>
        <v>0.19155121139005374</v>
      </c>
    </row>
    <row r="54" spans="1:25" x14ac:dyDescent="0.25">
      <c r="A54" s="7">
        <v>95</v>
      </c>
      <c r="B54" s="7" t="s">
        <v>109</v>
      </c>
      <c r="C54" s="8">
        <v>7.5682742272548302E-3</v>
      </c>
      <c r="D54" s="8">
        <v>3.9780991803705697E-3</v>
      </c>
      <c r="E54" s="8">
        <f t="shared" si="0"/>
        <v>0.90248505230828024</v>
      </c>
      <c r="F54" s="8">
        <f t="shared" si="1"/>
        <v>0.90248505230828024</v>
      </c>
      <c r="G54" s="7">
        <f t="shared" si="2"/>
        <v>33</v>
      </c>
      <c r="H54" s="8">
        <v>5.6578904372840896E-3</v>
      </c>
      <c r="I54" s="8">
        <f t="shared" si="3"/>
        <v>0.54355722093169101</v>
      </c>
      <c r="J54" s="7">
        <f t="shared" si="4"/>
        <v>30</v>
      </c>
      <c r="K54" s="8">
        <f t="shared" si="5"/>
        <v>0.49055226696508059</v>
      </c>
      <c r="L54" s="7">
        <f t="shared" si="6"/>
        <v>33</v>
      </c>
      <c r="M54" s="18">
        <f t="shared" si="7"/>
        <v>1</v>
      </c>
      <c r="N54" s="18">
        <f t="shared" si="8"/>
        <v>0.49055226696508059</v>
      </c>
    </row>
    <row r="55" spans="1:25" x14ac:dyDescent="0.25">
      <c r="A55" s="7">
        <v>97</v>
      </c>
      <c r="B55" s="7" t="s">
        <v>110</v>
      </c>
      <c r="C55" s="8">
        <v>3.5105243863048502E-3</v>
      </c>
      <c r="D55" s="8">
        <v>6.99731994107763E-3</v>
      </c>
      <c r="E55" s="8">
        <f t="shared" si="0"/>
        <v>-0.49830443428827864</v>
      </c>
      <c r="F55" s="8">
        <f t="shared" si="1"/>
        <v>0.49830443428827864</v>
      </c>
      <c r="G55" s="7">
        <f t="shared" si="2"/>
        <v>26</v>
      </c>
      <c r="H55" s="8">
        <v>5.3790419692260902E-3</v>
      </c>
      <c r="I55" s="8">
        <f t="shared" si="3"/>
        <v>0.57173511938011545</v>
      </c>
      <c r="J55" s="7">
        <f t="shared" si="4"/>
        <v>31</v>
      </c>
      <c r="K55" s="8">
        <f t="shared" si="5"/>
        <v>0.28489814522544987</v>
      </c>
      <c r="L55" s="7">
        <f t="shared" si="6"/>
        <v>31</v>
      </c>
      <c r="M55" s="18">
        <f t="shared" si="7"/>
        <v>-1</v>
      </c>
      <c r="N55" s="18">
        <f t="shared" si="8"/>
        <v>-0.28489814522544987</v>
      </c>
    </row>
    <row r="56" spans="1:25" x14ac:dyDescent="0.25">
      <c r="A56" s="7">
        <v>99</v>
      </c>
      <c r="B56" s="7" t="s">
        <v>111</v>
      </c>
      <c r="C56" s="8">
        <v>3.2091309461665398E-3</v>
      </c>
      <c r="D56" s="8">
        <v>2.9568928292418701E-3</v>
      </c>
      <c r="E56" s="8">
        <f t="shared" si="0"/>
        <v>8.5305126526801472E-2</v>
      </c>
      <c r="F56" s="8">
        <f t="shared" si="1"/>
        <v>8.5305126526801472E-2</v>
      </c>
      <c r="G56" s="7">
        <f t="shared" si="2"/>
        <v>6</v>
      </c>
      <c r="H56" s="8">
        <v>3.0753872024261299E-3</v>
      </c>
      <c r="I56" s="8">
        <f t="shared" si="3"/>
        <v>1</v>
      </c>
      <c r="J56" s="7">
        <f t="shared" si="4"/>
        <v>33</v>
      </c>
      <c r="K56" s="8">
        <f t="shared" si="5"/>
        <v>8.5305126526801472E-2</v>
      </c>
      <c r="L56" s="7">
        <f t="shared" si="6"/>
        <v>25</v>
      </c>
      <c r="M56" s="18">
        <f t="shared" si="7"/>
        <v>1</v>
      </c>
      <c r="N56" s="18">
        <f t="shared" si="8"/>
        <v>8.5305126526801472E-2</v>
      </c>
    </row>
    <row r="57" spans="1:25" customFormat="1" ht="13.35" customHeight="1" x14ac:dyDescent="0.25">
      <c r="A57" s="30" t="s">
        <v>112</v>
      </c>
      <c r="B57" s="30"/>
      <c r="C57" s="30"/>
      <c r="D57" s="30"/>
      <c r="E57" s="30"/>
      <c r="F57" s="30"/>
      <c r="G57" s="30"/>
      <c r="H57" s="30"/>
      <c r="I57" s="30"/>
      <c r="J57" s="30"/>
      <c r="K57" s="30"/>
      <c r="L57" s="30"/>
      <c r="M57" s="18"/>
      <c r="N57" s="18"/>
      <c r="O57" s="18"/>
      <c r="P57" s="18"/>
      <c r="Q57" s="18"/>
      <c r="R57" s="18"/>
      <c r="S57" s="18"/>
      <c r="T57" s="18"/>
      <c r="U57" s="18"/>
      <c r="V57" s="18"/>
      <c r="W57" s="18"/>
      <c r="X57" s="18"/>
      <c r="Y57" s="18"/>
    </row>
    <row r="58" spans="1:25" customFormat="1" ht="13.35" customHeight="1" x14ac:dyDescent="0.25">
      <c r="A58" s="31" t="s">
        <v>113</v>
      </c>
      <c r="B58" s="31"/>
      <c r="C58" s="19">
        <f>AVERAGE(C24:C56)</f>
        <v>2.6920953775411E-2</v>
      </c>
      <c r="D58" s="19">
        <f>AVERAGE(D24:D56)</f>
        <v>2.5055692232849106E-2</v>
      </c>
      <c r="E58" s="19">
        <f>AVERAGE(E24:E56)</f>
        <v>0.17700134785498939</v>
      </c>
      <c r="F58" s="19">
        <f>AVERAGE(F24:F56)</f>
        <v>0.29717834556588496</v>
      </c>
      <c r="G58" s="15" t="s">
        <v>114</v>
      </c>
      <c r="H58" s="19">
        <f>AVERAGE(H24:H56)</f>
        <v>2.6003661994155908E-2</v>
      </c>
      <c r="I58" s="19">
        <f>AVERAGE(I24:I56)</f>
        <v>0.24556454734564473</v>
      </c>
      <c r="J58" s="15" t="s">
        <v>114</v>
      </c>
      <c r="K58" s="19">
        <f>AVERAGE(K24:K56)</f>
        <v>8.9984281346297476E-2</v>
      </c>
      <c r="L58" s="15" t="s">
        <v>114</v>
      </c>
      <c r="M58" s="18"/>
      <c r="N58" s="18"/>
      <c r="O58" s="18"/>
      <c r="P58" s="18"/>
      <c r="Q58" s="18"/>
      <c r="R58" s="18"/>
      <c r="S58" s="18"/>
      <c r="T58" s="18"/>
      <c r="U58" s="18"/>
      <c r="V58" s="18"/>
      <c r="W58" s="18"/>
      <c r="X58" s="18"/>
      <c r="Y58" s="18"/>
    </row>
    <row r="59" spans="1:25" customFormat="1" ht="13.35" customHeight="1" x14ac:dyDescent="0.25">
      <c r="A59" s="31" t="s">
        <v>115</v>
      </c>
      <c r="B59" s="31"/>
      <c r="C59" s="19">
        <f>_xlfn.STDEV.S(C24:C56)</f>
        <v>2.0455804111477908E-2</v>
      </c>
      <c r="D59" s="19">
        <f t="shared" ref="D59:K59" si="9">_xlfn.STDEV.S(D24:D56)</f>
        <v>2.0752553694269035E-2</v>
      </c>
      <c r="E59" s="19">
        <f t="shared" si="9"/>
        <v>0.34148166907502076</v>
      </c>
      <c r="F59" s="19">
        <f t="shared" si="9"/>
        <v>0.24050663558544719</v>
      </c>
      <c r="G59" s="15" t="s">
        <v>114</v>
      </c>
      <c r="H59" s="19">
        <f t="shared" si="9"/>
        <v>2.0379429061860105E-2</v>
      </c>
      <c r="I59" s="19">
        <f t="shared" si="9"/>
        <v>0.21961880254776614</v>
      </c>
      <c r="J59" s="15" t="s">
        <v>114</v>
      </c>
      <c r="K59" s="19">
        <f t="shared" si="9"/>
        <v>0.12159332289031108</v>
      </c>
      <c r="L59" s="15" t="s">
        <v>114</v>
      </c>
      <c r="M59" s="18"/>
      <c r="N59" s="18"/>
      <c r="O59" s="18"/>
      <c r="P59" s="18"/>
      <c r="Q59" s="18"/>
      <c r="R59" s="18"/>
      <c r="S59" s="18"/>
      <c r="T59" s="18"/>
      <c r="U59" s="18"/>
      <c r="V59" s="18"/>
      <c r="W59" s="18"/>
      <c r="X59" s="18"/>
      <c r="Y59" s="18"/>
    </row>
    <row r="60" spans="1:25" customFormat="1" ht="13.35" customHeight="1" x14ac:dyDescent="0.25">
      <c r="A60" s="31" t="s">
        <v>116</v>
      </c>
      <c r="B60" s="31"/>
      <c r="C60" s="19">
        <f>_xlfn.VAR.S(C24:C56)</f>
        <v>4.1843992184715649E-4</v>
      </c>
      <c r="D60" s="19">
        <f t="shared" ref="D60:K60" si="10">_xlfn.VAR.S(D24:D56)</f>
        <v>4.3066848483351941E-4</v>
      </c>
      <c r="E60" s="19">
        <f t="shared" si="10"/>
        <v>0.116609730314262</v>
      </c>
      <c r="F60" s="19">
        <f t="shared" si="10"/>
        <v>5.7843441760631095E-2</v>
      </c>
      <c r="G60" s="15" t="s">
        <v>114</v>
      </c>
      <c r="H60" s="19">
        <f t="shared" si="10"/>
        <v>4.1532112888738825E-4</v>
      </c>
      <c r="I60" s="19">
        <f t="shared" si="10"/>
        <v>4.823241843251469E-2</v>
      </c>
      <c r="J60" s="15" t="s">
        <v>114</v>
      </c>
      <c r="K60" s="19">
        <f t="shared" si="10"/>
        <v>1.4784936171507449E-2</v>
      </c>
      <c r="L60" s="15" t="s">
        <v>114</v>
      </c>
      <c r="M60" s="18"/>
      <c r="N60" s="18"/>
      <c r="O60" s="18"/>
      <c r="P60" s="18"/>
      <c r="Q60" s="18"/>
      <c r="R60" s="18"/>
      <c r="S60" s="18"/>
      <c r="T60" s="18"/>
      <c r="U60" s="18"/>
      <c r="V60" s="18"/>
      <c r="W60" s="18"/>
      <c r="X60" s="18"/>
      <c r="Y60" s="18"/>
    </row>
    <row r="61" spans="1:25" customFormat="1" ht="13.35" customHeight="1" x14ac:dyDescent="0.25">
      <c r="A61" s="31" t="s">
        <v>117</v>
      </c>
      <c r="B61" s="31"/>
      <c r="C61" s="19">
        <f>MAX(C24:C56)</f>
        <v>7.06250048059337E-2</v>
      </c>
      <c r="D61" s="19">
        <f t="shared" ref="D61:K61" si="11">MAX(D24:D56)</f>
        <v>6.7672286618426697E-2</v>
      </c>
      <c r="E61" s="19">
        <f t="shared" si="11"/>
        <v>0.90248505230828024</v>
      </c>
      <c r="F61" s="19">
        <f t="shared" si="11"/>
        <v>0.90248505230828024</v>
      </c>
      <c r="G61" s="15" t="s">
        <v>114</v>
      </c>
      <c r="H61" s="19">
        <f t="shared" si="11"/>
        <v>6.8450394696984995E-2</v>
      </c>
      <c r="I61" s="19">
        <f t="shared" si="11"/>
        <v>1</v>
      </c>
      <c r="J61" s="15" t="s">
        <v>114</v>
      </c>
      <c r="K61" s="19">
        <f t="shared" si="11"/>
        <v>0.49055226696508059</v>
      </c>
      <c r="L61" s="15" t="s">
        <v>114</v>
      </c>
      <c r="M61" s="18"/>
      <c r="N61" s="18"/>
      <c r="O61" s="18"/>
      <c r="P61" s="18"/>
      <c r="Q61" s="18"/>
      <c r="R61" s="18"/>
      <c r="S61" s="18"/>
      <c r="T61" s="18"/>
      <c r="U61" s="18"/>
      <c r="V61" s="18"/>
      <c r="W61" s="18"/>
      <c r="X61" s="18"/>
      <c r="Y61" s="18"/>
    </row>
    <row r="62" spans="1:25" customFormat="1" ht="13.35" customHeight="1" x14ac:dyDescent="0.25">
      <c r="A62" s="31" t="s">
        <v>118</v>
      </c>
      <c r="B62" s="31"/>
      <c r="C62" s="19">
        <f>MIN(C24:C56)</f>
        <v>3.2091309461665398E-3</v>
      </c>
      <c r="D62" s="19">
        <f>MIN(D24:D56)</f>
        <v>2.9568928292418701E-3</v>
      </c>
      <c r="E62" s="19">
        <f>MIN(E24:E56)</f>
        <v>-0.49830443428827864</v>
      </c>
      <c r="F62" s="19">
        <f>MIN(F24:F56)</f>
        <v>2.9421826212551083E-2</v>
      </c>
      <c r="G62" s="15" t="s">
        <v>114</v>
      </c>
      <c r="H62" s="19">
        <f>MIN(H24:H56)</f>
        <v>3.0753872024261299E-3</v>
      </c>
      <c r="I62" s="19">
        <f>MIN(I24:I56)</f>
        <v>4.4928699330956376E-2</v>
      </c>
      <c r="J62" s="15" t="s">
        <v>114</v>
      </c>
      <c r="K62" s="19">
        <f>MIN(K24:K56)</f>
        <v>1.7081269996646576E-3</v>
      </c>
      <c r="L62" s="15" t="s">
        <v>114</v>
      </c>
      <c r="M62" s="18"/>
      <c r="N62" s="18"/>
      <c r="O62" s="18"/>
      <c r="P62" s="18"/>
      <c r="Q62" s="18"/>
      <c r="R62" s="18"/>
      <c r="S62" s="18"/>
      <c r="T62" s="18"/>
      <c r="U62" s="18"/>
      <c r="V62" s="18"/>
      <c r="W62" s="18"/>
      <c r="X62" s="18"/>
      <c r="Y62" s="18"/>
    </row>
    <row r="63" spans="1:25" ht="18.75" x14ac:dyDescent="0.25">
      <c r="A63" s="22" t="s">
        <v>119</v>
      </c>
      <c r="B63" s="22"/>
      <c r="C63" s="22"/>
      <c r="D63" s="22"/>
      <c r="E63" s="22"/>
      <c r="F63" s="22"/>
      <c r="G63" s="22"/>
      <c r="H63" s="22"/>
      <c r="I63" s="22"/>
      <c r="J63" s="22"/>
      <c r="K63" s="22"/>
      <c r="L63" s="22"/>
    </row>
    <row r="64" spans="1:25" ht="43.7" customHeight="1" x14ac:dyDescent="0.25">
      <c r="A64" s="23"/>
      <c r="B64" s="23"/>
      <c r="C64" s="23"/>
      <c r="D64" s="23"/>
      <c r="E64" s="23"/>
      <c r="F64" s="23"/>
      <c r="G64" s="23"/>
      <c r="H64" s="23"/>
      <c r="I64" s="23"/>
      <c r="J64" s="23"/>
      <c r="K64" s="23"/>
      <c r="L64" s="23"/>
    </row>
  </sheetData>
  <mergeCells count="20">
    <mergeCell ref="B18:L18"/>
    <mergeCell ref="A14:L14"/>
    <mergeCell ref="B15:F15"/>
    <mergeCell ref="H15:L15"/>
    <mergeCell ref="B16:L16"/>
    <mergeCell ref="B17:L17"/>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617EE0-6F51-4F85-9327-338CE30D9A17}">
  <dimension ref="A14:Y64"/>
  <sheetViews>
    <sheetView zoomScale="80" zoomScaleNormal="80" workbookViewId="0"/>
  </sheetViews>
  <sheetFormatPr baseColWidth="10" defaultColWidth="12.140625" defaultRowHeight="15" x14ac:dyDescent="0.25"/>
  <cols>
    <col min="1" max="1" width="17.85546875" style="9" customWidth="1"/>
    <col min="2" max="12" width="15.140625" style="9" customWidth="1"/>
    <col min="13" max="16384" width="12.140625" style="1"/>
  </cols>
  <sheetData>
    <row r="14" spans="1:12" ht="18.75" x14ac:dyDescent="0.25">
      <c r="A14" s="22" t="s">
        <v>55</v>
      </c>
      <c r="B14" s="22"/>
      <c r="C14" s="22"/>
      <c r="D14" s="22"/>
      <c r="E14" s="22"/>
      <c r="F14" s="22"/>
      <c r="G14" s="22"/>
      <c r="H14" s="22"/>
      <c r="I14" s="22"/>
      <c r="J14" s="22"/>
      <c r="K14" s="22"/>
      <c r="L14" s="22"/>
    </row>
    <row r="15" spans="1:12" s="4" customFormat="1" ht="44.1" customHeight="1" x14ac:dyDescent="0.25">
      <c r="A15" s="2" t="s">
        <v>1</v>
      </c>
      <c r="B15" s="36" t="s">
        <v>9</v>
      </c>
      <c r="C15" s="37"/>
      <c r="D15" s="37"/>
      <c r="E15" s="37"/>
      <c r="F15" s="38"/>
      <c r="G15" s="2" t="s">
        <v>3</v>
      </c>
      <c r="H15" s="24" t="s">
        <v>50</v>
      </c>
      <c r="I15" s="24"/>
      <c r="J15" s="24"/>
      <c r="K15" s="24"/>
      <c r="L15" s="24"/>
    </row>
    <row r="16" spans="1:12" s="4" customFormat="1" ht="44.1" customHeight="1" x14ac:dyDescent="0.25">
      <c r="A16" s="2" t="s">
        <v>5</v>
      </c>
      <c r="B16" s="24" t="s">
        <v>54</v>
      </c>
      <c r="C16" s="24"/>
      <c r="D16" s="24"/>
      <c r="E16" s="24"/>
      <c r="F16" s="24"/>
      <c r="G16" s="24"/>
      <c r="H16" s="24"/>
      <c r="I16" s="24"/>
      <c r="J16" s="24"/>
      <c r="K16" s="24"/>
      <c r="L16" s="24"/>
    </row>
    <row r="17" spans="1:14" s="4" customFormat="1" ht="44.1" customHeight="1" x14ac:dyDescent="0.25">
      <c r="A17" s="2" t="s">
        <v>56</v>
      </c>
      <c r="B17" s="24" t="s">
        <v>163</v>
      </c>
      <c r="C17" s="24"/>
      <c r="D17" s="24"/>
      <c r="E17" s="24"/>
      <c r="F17" s="24"/>
      <c r="G17" s="24"/>
      <c r="H17" s="24"/>
      <c r="I17" s="24"/>
      <c r="J17" s="24"/>
      <c r="K17" s="24"/>
      <c r="L17" s="24"/>
    </row>
    <row r="18" spans="1:14" s="4" customFormat="1" ht="44.1" customHeight="1" x14ac:dyDescent="0.25">
      <c r="A18" s="2" t="s">
        <v>58</v>
      </c>
      <c r="B18" s="24" t="s">
        <v>164</v>
      </c>
      <c r="C18" s="24"/>
      <c r="D18" s="24"/>
      <c r="E18" s="24"/>
      <c r="F18" s="24"/>
      <c r="G18" s="24"/>
      <c r="H18" s="24"/>
      <c r="I18" s="24"/>
      <c r="J18" s="24"/>
      <c r="K18" s="24"/>
      <c r="L18" s="24"/>
    </row>
    <row r="19" spans="1:14" s="4" customFormat="1" ht="44.1" customHeight="1" x14ac:dyDescent="0.25">
      <c r="A19" s="2" t="s">
        <v>60</v>
      </c>
      <c r="B19" s="24"/>
      <c r="C19" s="24"/>
      <c r="D19" s="24"/>
      <c r="E19" s="24"/>
      <c r="F19" s="24"/>
      <c r="G19" s="24"/>
      <c r="H19" s="24"/>
      <c r="I19" s="24"/>
      <c r="J19" s="24"/>
      <c r="K19" s="24"/>
      <c r="L19" s="24"/>
    </row>
    <row r="20" spans="1:14" s="4" customFormat="1" ht="44.1" customHeight="1" x14ac:dyDescent="0.25">
      <c r="A20" s="2" t="s">
        <v>61</v>
      </c>
      <c r="B20" s="36" t="s">
        <v>180</v>
      </c>
      <c r="C20" s="37"/>
      <c r="D20" s="37"/>
      <c r="E20" s="37"/>
      <c r="F20" s="37"/>
      <c r="G20" s="37"/>
      <c r="H20" s="37"/>
      <c r="I20" s="37"/>
      <c r="J20" s="37"/>
      <c r="K20" s="37"/>
      <c r="L20" s="38"/>
    </row>
    <row r="21" spans="1:14" s="4" customFormat="1" ht="43.7" customHeight="1" x14ac:dyDescent="0.25">
      <c r="A21" s="16" t="s">
        <v>62</v>
      </c>
      <c r="B21" s="24" t="s">
        <v>63</v>
      </c>
      <c r="C21" s="24"/>
      <c r="D21" s="24"/>
      <c r="E21" s="17" t="s">
        <v>64</v>
      </c>
      <c r="F21" s="26" t="s">
        <v>165</v>
      </c>
      <c r="G21" s="27"/>
      <c r="H21" s="27"/>
      <c r="I21" s="28"/>
      <c r="J21" s="14" t="s">
        <v>65</v>
      </c>
      <c r="K21" s="29" t="s">
        <v>14</v>
      </c>
      <c r="L21" s="29"/>
    </row>
    <row r="22" spans="1:14" ht="18.75" x14ac:dyDescent="0.25">
      <c r="A22" s="22" t="s">
        <v>66</v>
      </c>
      <c r="B22" s="22"/>
      <c r="C22" s="22"/>
      <c r="D22" s="22"/>
      <c r="E22" s="22"/>
      <c r="F22" s="22"/>
      <c r="G22" s="22"/>
      <c r="H22" s="22"/>
      <c r="I22" s="22"/>
      <c r="J22" s="22"/>
      <c r="K22" s="22"/>
      <c r="L22" s="22"/>
    </row>
    <row r="23" spans="1:14" s="6" customFormat="1" ht="32.25" customHeight="1" x14ac:dyDescent="0.25">
      <c r="A23" s="3" t="s">
        <v>67</v>
      </c>
      <c r="B23" s="5" t="s">
        <v>68</v>
      </c>
      <c r="C23" s="2" t="s">
        <v>69</v>
      </c>
      <c r="D23" s="2" t="s">
        <v>70</v>
      </c>
      <c r="E23" s="2" t="s">
        <v>71</v>
      </c>
      <c r="F23" s="2" t="s">
        <v>72</v>
      </c>
      <c r="G23" s="2" t="s">
        <v>73</v>
      </c>
      <c r="H23" s="2" t="s">
        <v>74</v>
      </c>
      <c r="I23" s="2" t="s">
        <v>75</v>
      </c>
      <c r="J23" s="2" t="s">
        <v>76</v>
      </c>
      <c r="K23" s="2" t="s">
        <v>77</v>
      </c>
      <c r="L23" s="2" t="s">
        <v>78</v>
      </c>
    </row>
    <row r="24" spans="1:14" x14ac:dyDescent="0.25">
      <c r="A24" s="7">
        <v>5</v>
      </c>
      <c r="B24" s="7" t="s">
        <v>79</v>
      </c>
      <c r="C24" s="8">
        <v>1729561.09259259</v>
      </c>
      <c r="D24" s="8">
        <v>1558470.36312849</v>
      </c>
      <c r="E24" s="8">
        <f>(C24-D24)/D24</f>
        <v>0.10978118898626382</v>
      </c>
      <c r="F24" s="8">
        <f>ABS(E24)</f>
        <v>0.10978118898626382</v>
      </c>
      <c r="G24" s="7">
        <f>RANK(F24,$F$24:$F$56,1)</f>
        <v>11</v>
      </c>
      <c r="H24" s="8">
        <v>1652028.8379746799</v>
      </c>
      <c r="I24" s="8">
        <f>MIN($H$24:$H$56)/H24</f>
        <v>0.62113761358912023</v>
      </c>
      <c r="J24" s="7">
        <f>RANK(I24,$I$24:$I$56,1)</f>
        <v>22</v>
      </c>
      <c r="K24" s="8">
        <f>I24*F24</f>
        <v>6.8189225743904125E-2</v>
      </c>
      <c r="L24" s="7">
        <f>RANK(K24,$K$24:$K$56,1)</f>
        <v>12</v>
      </c>
      <c r="M24" s="18">
        <f>IF(E24&gt;0,1,-1)</f>
        <v>1</v>
      </c>
      <c r="N24" s="18">
        <f>K24*M24</f>
        <v>6.8189225743904125E-2</v>
      </c>
    </row>
    <row r="25" spans="1:14" x14ac:dyDescent="0.25">
      <c r="A25" s="7">
        <v>8</v>
      </c>
      <c r="B25" s="7" t="s">
        <v>80</v>
      </c>
      <c r="C25" s="8">
        <v>2063025.08108108</v>
      </c>
      <c r="D25" s="8">
        <v>2057417.39814815</v>
      </c>
      <c r="E25" s="8">
        <f t="shared" ref="E25:E56" si="0">(C25-D25)/D25</f>
        <v>2.72559323060914E-3</v>
      </c>
      <c r="F25" s="8">
        <f t="shared" ref="F25:F56" si="1">ABS(E25)</f>
        <v>2.72559323060914E-3</v>
      </c>
      <c r="G25" s="7">
        <f t="shared" ref="G25:G56" si="2">RANK(F25,$F$24:$F$56,1)</f>
        <v>1</v>
      </c>
      <c r="H25" s="8">
        <v>2060259.6484018301</v>
      </c>
      <c r="I25" s="8">
        <f t="shared" ref="I25:I56" si="3">MIN($H$24:$H$56)/H25</f>
        <v>0.49806210144240209</v>
      </c>
      <c r="J25" s="7">
        <f t="shared" ref="J25:J56" si="4">RANK(I25,$I$24:$I$56,1)</f>
        <v>5</v>
      </c>
      <c r="K25" s="8">
        <f t="shared" ref="K25:K56" si="5">I25*F25</f>
        <v>1.3575146921143738E-3</v>
      </c>
      <c r="L25" s="7">
        <f t="shared" ref="L25:L56" si="6">RANK(K25,$K$24:$K$56,1)</f>
        <v>1</v>
      </c>
      <c r="M25" s="18">
        <f t="shared" ref="M25:M56" si="7">IF(E25&gt;0,1,-1)</f>
        <v>1</v>
      </c>
      <c r="N25" s="18">
        <f t="shared" ref="N25:N56" si="8">K25*M25</f>
        <v>1.3575146921143738E-3</v>
      </c>
    </row>
    <row r="26" spans="1:14" x14ac:dyDescent="0.25">
      <c r="A26" s="7">
        <v>11</v>
      </c>
      <c r="B26" s="7" t="s">
        <v>81</v>
      </c>
      <c r="C26" s="8">
        <v>2179011.16017316</v>
      </c>
      <c r="D26" s="8">
        <v>2193623.9185520401</v>
      </c>
      <c r="E26" s="8">
        <f t="shared" si="0"/>
        <v>-6.6614692953045652E-3</v>
      </c>
      <c r="F26" s="8">
        <f t="shared" si="1"/>
        <v>6.6614692953045652E-3</v>
      </c>
      <c r="G26" s="7">
        <f t="shared" si="2"/>
        <v>2</v>
      </c>
      <c r="H26" s="8">
        <v>2186155.8938053101</v>
      </c>
      <c r="I26" s="8">
        <f t="shared" si="3"/>
        <v>0.46937972397469996</v>
      </c>
      <c r="J26" s="7">
        <f t="shared" si="4"/>
        <v>3</v>
      </c>
      <c r="K26" s="8">
        <f t="shared" si="5"/>
        <v>3.1267586190959957E-3</v>
      </c>
      <c r="L26" s="7">
        <f t="shared" si="6"/>
        <v>2</v>
      </c>
      <c r="M26" s="18">
        <f t="shared" si="7"/>
        <v>-1</v>
      </c>
      <c r="N26" s="18">
        <f t="shared" si="8"/>
        <v>-3.1267586190959957E-3</v>
      </c>
    </row>
    <row r="27" spans="1:14" x14ac:dyDescent="0.25">
      <c r="A27" s="7">
        <v>13</v>
      </c>
      <c r="B27" s="7" t="s">
        <v>82</v>
      </c>
      <c r="C27" s="8">
        <v>1545623.9677419399</v>
      </c>
      <c r="D27" s="8">
        <v>1800760.09876543</v>
      </c>
      <c r="E27" s="8">
        <f t="shared" si="0"/>
        <v>-0.14168246575343768</v>
      </c>
      <c r="F27" s="8">
        <f t="shared" si="1"/>
        <v>0.14168246575343768</v>
      </c>
      <c r="G27" s="7">
        <f t="shared" si="2"/>
        <v>15</v>
      </c>
      <c r="H27" s="8">
        <v>1690141.63636364</v>
      </c>
      <c r="I27" s="8">
        <f t="shared" si="3"/>
        <v>0.60713092200233976</v>
      </c>
      <c r="J27" s="7">
        <f t="shared" si="4"/>
        <v>20</v>
      </c>
      <c r="K27" s="8">
        <f t="shared" si="5"/>
        <v>8.6019806064449547E-2</v>
      </c>
      <c r="L27" s="7">
        <f t="shared" si="6"/>
        <v>14</v>
      </c>
      <c r="M27" s="18">
        <f t="shared" si="7"/>
        <v>-1</v>
      </c>
      <c r="N27" s="18">
        <f t="shared" si="8"/>
        <v>-8.6019806064449547E-2</v>
      </c>
    </row>
    <row r="28" spans="1:14" x14ac:dyDescent="0.25">
      <c r="A28" s="7">
        <v>15</v>
      </c>
      <c r="B28" s="7" t="s">
        <v>83</v>
      </c>
      <c r="C28" s="8">
        <v>1505250.2794117599</v>
      </c>
      <c r="D28" s="8">
        <v>1711999.34444444</v>
      </c>
      <c r="E28" s="8">
        <f t="shared" si="0"/>
        <v>-0.12076468703308534</v>
      </c>
      <c r="F28" s="8">
        <f t="shared" si="1"/>
        <v>0.12076468703308534</v>
      </c>
      <c r="G28" s="7">
        <f t="shared" si="2"/>
        <v>13</v>
      </c>
      <c r="H28" s="8">
        <v>1623018.7341772199</v>
      </c>
      <c r="I28" s="8">
        <f t="shared" si="3"/>
        <v>0.63223992945478502</v>
      </c>
      <c r="J28" s="7">
        <f t="shared" si="4"/>
        <v>25</v>
      </c>
      <c r="K28" s="8">
        <f t="shared" si="5"/>
        <v>7.6352257210427057E-2</v>
      </c>
      <c r="L28" s="7">
        <f t="shared" si="6"/>
        <v>13</v>
      </c>
      <c r="M28" s="18">
        <f t="shared" si="7"/>
        <v>-1</v>
      </c>
      <c r="N28" s="18">
        <f t="shared" si="8"/>
        <v>-7.6352257210427057E-2</v>
      </c>
    </row>
    <row r="29" spans="1:14" x14ac:dyDescent="0.25">
      <c r="A29" s="7">
        <v>17</v>
      </c>
      <c r="B29" s="7" t="s">
        <v>84</v>
      </c>
      <c r="C29" s="8">
        <v>1577192.13333333</v>
      </c>
      <c r="D29" s="8">
        <v>1650651.3121693099</v>
      </c>
      <c r="E29" s="8">
        <f t="shared" si="0"/>
        <v>-4.4503147511777502E-2</v>
      </c>
      <c r="F29" s="8">
        <f t="shared" si="1"/>
        <v>4.4503147511777502E-2</v>
      </c>
      <c r="G29" s="7">
        <f t="shared" si="2"/>
        <v>4</v>
      </c>
      <c r="H29" s="8">
        <v>1618147.2507374601</v>
      </c>
      <c r="I29" s="8">
        <f t="shared" si="3"/>
        <v>0.63414330774430117</v>
      </c>
      <c r="J29" s="7">
        <f t="shared" si="4"/>
        <v>26</v>
      </c>
      <c r="K29" s="8">
        <f t="shared" si="5"/>
        <v>2.822137316815115E-2</v>
      </c>
      <c r="L29" s="7">
        <f t="shared" si="6"/>
        <v>5</v>
      </c>
      <c r="M29" s="18">
        <f t="shared" si="7"/>
        <v>-1</v>
      </c>
      <c r="N29" s="18">
        <f t="shared" si="8"/>
        <v>-2.822137316815115E-2</v>
      </c>
    </row>
    <row r="30" spans="1:14" x14ac:dyDescent="0.25">
      <c r="A30" s="7">
        <v>18</v>
      </c>
      <c r="B30" s="7" t="s">
        <v>85</v>
      </c>
      <c r="C30" s="8">
        <v>1162755.5555555599</v>
      </c>
      <c r="D30" s="8">
        <v>1360577.96610169</v>
      </c>
      <c r="E30" s="8">
        <f t="shared" si="0"/>
        <v>-0.14539586519464825</v>
      </c>
      <c r="F30" s="8">
        <f t="shared" si="1"/>
        <v>0.14539586519464825</v>
      </c>
      <c r="G30" s="7">
        <f t="shared" si="2"/>
        <v>16</v>
      </c>
      <c r="H30" s="8">
        <v>1274981.7307692301</v>
      </c>
      <c r="I30" s="8">
        <f t="shared" si="3"/>
        <v>0.80482506159590572</v>
      </c>
      <c r="J30" s="7">
        <f t="shared" si="4"/>
        <v>31</v>
      </c>
      <c r="K30" s="8">
        <f t="shared" si="5"/>
        <v>0.11701823616107279</v>
      </c>
      <c r="L30" s="7">
        <f t="shared" si="6"/>
        <v>22</v>
      </c>
      <c r="M30" s="18">
        <f t="shared" si="7"/>
        <v>-1</v>
      </c>
      <c r="N30" s="18">
        <f t="shared" si="8"/>
        <v>-0.11701823616107279</v>
      </c>
    </row>
    <row r="31" spans="1:14" x14ac:dyDescent="0.25">
      <c r="A31" s="7">
        <v>19</v>
      </c>
      <c r="B31" s="7" t="s">
        <v>86</v>
      </c>
      <c r="C31" s="8">
        <v>1408570.97590361</v>
      </c>
      <c r="D31" s="8">
        <v>1637575.8390804599</v>
      </c>
      <c r="E31" s="8">
        <f t="shared" si="0"/>
        <v>-0.13984382140459639</v>
      </c>
      <c r="F31" s="8">
        <f t="shared" si="1"/>
        <v>0.13984382140459639</v>
      </c>
      <c r="G31" s="7">
        <f t="shared" si="2"/>
        <v>14</v>
      </c>
      <c r="H31" s="8">
        <v>1525767.58235294</v>
      </c>
      <c r="I31" s="8">
        <f t="shared" si="3"/>
        <v>0.67253837469633326</v>
      </c>
      <c r="J31" s="7">
        <f t="shared" si="4"/>
        <v>27</v>
      </c>
      <c r="K31" s="8">
        <f t="shared" si="5"/>
        <v>9.4050336358771552E-2</v>
      </c>
      <c r="L31" s="7">
        <f t="shared" si="6"/>
        <v>16</v>
      </c>
      <c r="M31" s="18">
        <f t="shared" si="7"/>
        <v>-1</v>
      </c>
      <c r="N31" s="18">
        <f t="shared" si="8"/>
        <v>-9.4050336358771552E-2</v>
      </c>
    </row>
    <row r="32" spans="1:14" x14ac:dyDescent="0.25">
      <c r="A32" s="7">
        <v>20</v>
      </c>
      <c r="B32" s="7" t="s">
        <v>87</v>
      </c>
      <c r="C32" s="8">
        <v>1506410.7027026999</v>
      </c>
      <c r="D32" s="8">
        <v>1994122.10638298</v>
      </c>
      <c r="E32" s="8">
        <f t="shared" si="0"/>
        <v>-0.24457449326656877</v>
      </c>
      <c r="F32" s="8">
        <f t="shared" si="1"/>
        <v>0.24457449326656877</v>
      </c>
      <c r="G32" s="7">
        <f t="shared" si="2"/>
        <v>24</v>
      </c>
      <c r="H32" s="8">
        <v>1779296.8452381</v>
      </c>
      <c r="I32" s="8">
        <f t="shared" si="3"/>
        <v>0.57670941908666484</v>
      </c>
      <c r="J32" s="7">
        <f t="shared" si="4"/>
        <v>16</v>
      </c>
      <c r="K32" s="8">
        <f t="shared" si="5"/>
        <v>0.14104841393517831</v>
      </c>
      <c r="L32" s="7">
        <f t="shared" si="6"/>
        <v>24</v>
      </c>
      <c r="M32" s="18">
        <f t="shared" si="7"/>
        <v>-1</v>
      </c>
      <c r="N32" s="18">
        <f t="shared" si="8"/>
        <v>-0.14104841393517831</v>
      </c>
    </row>
    <row r="33" spans="1:14" x14ac:dyDescent="0.25">
      <c r="A33" s="7">
        <v>23</v>
      </c>
      <c r="B33" s="7" t="s">
        <v>88</v>
      </c>
      <c r="C33" s="8">
        <v>1872985.5238095201</v>
      </c>
      <c r="D33" s="8">
        <v>1811164.02439024</v>
      </c>
      <c r="E33" s="8">
        <f t="shared" si="0"/>
        <v>3.4133572987732785E-2</v>
      </c>
      <c r="F33" s="8">
        <f t="shared" si="1"/>
        <v>3.4133572987732785E-2</v>
      </c>
      <c r="G33" s="7">
        <f t="shared" si="2"/>
        <v>3</v>
      </c>
      <c r="H33" s="8">
        <v>1842447.19277108</v>
      </c>
      <c r="I33" s="8">
        <f t="shared" si="3"/>
        <v>0.55694255663125281</v>
      </c>
      <c r="J33" s="7">
        <f t="shared" si="4"/>
        <v>13</v>
      </c>
      <c r="K33" s="8">
        <f t="shared" si="5"/>
        <v>1.9010439406747369E-2</v>
      </c>
      <c r="L33" s="7">
        <f t="shared" si="6"/>
        <v>4</v>
      </c>
      <c r="M33" s="18">
        <f t="shared" si="7"/>
        <v>1</v>
      </c>
      <c r="N33" s="18">
        <f t="shared" si="8"/>
        <v>1.9010439406747369E-2</v>
      </c>
    </row>
    <row r="34" spans="1:14" x14ac:dyDescent="0.25">
      <c r="A34" s="7">
        <v>25</v>
      </c>
      <c r="B34" s="7" t="s">
        <v>89</v>
      </c>
      <c r="C34" s="8">
        <v>1408768.06225681</v>
      </c>
      <c r="D34" s="8">
        <v>1492724.7352941199</v>
      </c>
      <c r="E34" s="8">
        <f t="shared" si="0"/>
        <v>-5.6243908238559098E-2</v>
      </c>
      <c r="F34" s="8">
        <f t="shared" si="1"/>
        <v>5.6243908238559098E-2</v>
      </c>
      <c r="G34" s="7">
        <f t="shared" si="2"/>
        <v>6</v>
      </c>
      <c r="H34" s="8">
        <v>1451936.7107750501</v>
      </c>
      <c r="I34" s="8">
        <f t="shared" si="3"/>
        <v>0.7067369000211059</v>
      </c>
      <c r="J34" s="7">
        <f t="shared" si="4"/>
        <v>28</v>
      </c>
      <c r="K34" s="8">
        <f t="shared" si="5"/>
        <v>3.9749645353590796E-2</v>
      </c>
      <c r="L34" s="7">
        <f t="shared" si="6"/>
        <v>8</v>
      </c>
      <c r="M34" s="18">
        <f t="shared" si="7"/>
        <v>-1</v>
      </c>
      <c r="N34" s="18">
        <f t="shared" si="8"/>
        <v>-3.9749645353590796E-2</v>
      </c>
    </row>
    <row r="35" spans="1:14" x14ac:dyDescent="0.25">
      <c r="A35" s="7">
        <v>27</v>
      </c>
      <c r="B35" s="7" t="s">
        <v>90</v>
      </c>
      <c r="C35" s="8">
        <v>1630882.3529411801</v>
      </c>
      <c r="D35" s="8">
        <v>1746679.9444444401</v>
      </c>
      <c r="E35" s="8">
        <f t="shared" si="0"/>
        <v>-6.6295827046947212E-2</v>
      </c>
      <c r="F35" s="8">
        <f t="shared" si="1"/>
        <v>6.6295827046947212E-2</v>
      </c>
      <c r="G35" s="7">
        <f t="shared" si="2"/>
        <v>9</v>
      </c>
      <c r="H35" s="8">
        <v>1670966.1346153801</v>
      </c>
      <c r="I35" s="8">
        <f t="shared" si="3"/>
        <v>0.61409817275333012</v>
      </c>
      <c r="J35" s="7">
        <f t="shared" si="4"/>
        <v>21</v>
      </c>
      <c r="K35" s="8">
        <f t="shared" si="5"/>
        <v>4.0712146250701083E-2</v>
      </c>
      <c r="L35" s="7">
        <f t="shared" si="6"/>
        <v>9</v>
      </c>
      <c r="M35" s="18">
        <f t="shared" si="7"/>
        <v>-1</v>
      </c>
      <c r="N35" s="18">
        <f t="shared" si="8"/>
        <v>-4.0712146250701083E-2</v>
      </c>
    </row>
    <row r="36" spans="1:14" x14ac:dyDescent="0.25">
      <c r="A36" s="7">
        <v>41</v>
      </c>
      <c r="B36" s="7" t="s">
        <v>91</v>
      </c>
      <c r="C36" s="8">
        <v>1767000</v>
      </c>
      <c r="D36" s="8">
        <v>2129527.7777777798</v>
      </c>
      <c r="E36" s="8">
        <f t="shared" si="0"/>
        <v>-0.17023857662757866</v>
      </c>
      <c r="F36" s="8">
        <f t="shared" si="1"/>
        <v>0.17023857662757866</v>
      </c>
      <c r="G36" s="7">
        <f t="shared" si="2"/>
        <v>18</v>
      </c>
      <c r="H36" s="8">
        <v>1960348.14814815</v>
      </c>
      <c r="I36" s="8">
        <f t="shared" si="3"/>
        <v>0.52344643525148549</v>
      </c>
      <c r="J36" s="7">
        <f t="shared" si="4"/>
        <v>9</v>
      </c>
      <c r="K36" s="8">
        <f t="shared" si="5"/>
        <v>8.9110776077992906E-2</v>
      </c>
      <c r="L36" s="7">
        <f t="shared" si="6"/>
        <v>15</v>
      </c>
      <c r="M36" s="18">
        <f t="shared" si="7"/>
        <v>-1</v>
      </c>
      <c r="N36" s="18">
        <f t="shared" si="8"/>
        <v>-8.9110776077992906E-2</v>
      </c>
    </row>
    <row r="37" spans="1:14" x14ac:dyDescent="0.25">
      <c r="A37" s="7">
        <v>44</v>
      </c>
      <c r="B37" s="7" t="s">
        <v>92</v>
      </c>
      <c r="C37" s="8">
        <v>1394238.3076923101</v>
      </c>
      <c r="D37" s="8">
        <v>2045087.41666667</v>
      </c>
      <c r="E37" s="8">
        <f t="shared" si="0"/>
        <v>-0.31825001888437232</v>
      </c>
      <c r="F37" s="8">
        <f t="shared" si="1"/>
        <v>0.31825001888437232</v>
      </c>
      <c r="G37" s="7">
        <f t="shared" si="2"/>
        <v>28</v>
      </c>
      <c r="H37" s="8">
        <v>1706645.88</v>
      </c>
      <c r="I37" s="8">
        <f t="shared" si="3"/>
        <v>0.6012596180761296</v>
      </c>
      <c r="J37" s="7">
        <f t="shared" si="4"/>
        <v>19</v>
      </c>
      <c r="K37" s="8">
        <f t="shared" si="5"/>
        <v>0.19135088480713874</v>
      </c>
      <c r="L37" s="7">
        <f t="shared" si="6"/>
        <v>27</v>
      </c>
      <c r="M37" s="18">
        <f t="shared" si="7"/>
        <v>-1</v>
      </c>
      <c r="N37" s="18">
        <f t="shared" si="8"/>
        <v>-0.19135088480713874</v>
      </c>
    </row>
    <row r="38" spans="1:14" x14ac:dyDescent="0.25">
      <c r="A38" s="7">
        <v>47</v>
      </c>
      <c r="B38" s="7" t="s">
        <v>93</v>
      </c>
      <c r="C38" s="8">
        <v>2039617.0212766</v>
      </c>
      <c r="D38" s="8">
        <v>1903212.1212121199</v>
      </c>
      <c r="E38" s="8">
        <f t="shared" si="0"/>
        <v>7.167088657338222E-2</v>
      </c>
      <c r="F38" s="8">
        <f t="shared" si="1"/>
        <v>7.167088657338222E-2</v>
      </c>
      <c r="G38" s="7">
        <f t="shared" si="2"/>
        <v>10</v>
      </c>
      <c r="H38" s="8">
        <v>1983350</v>
      </c>
      <c r="I38" s="8">
        <f t="shared" si="3"/>
        <v>0.51737577835480375</v>
      </c>
      <c r="J38" s="7">
        <f t="shared" si="4"/>
        <v>7</v>
      </c>
      <c r="K38" s="8">
        <f t="shared" si="5"/>
        <v>3.7080780726282479E-2</v>
      </c>
      <c r="L38" s="7">
        <f t="shared" si="6"/>
        <v>7</v>
      </c>
      <c r="M38" s="18">
        <f t="shared" si="7"/>
        <v>1</v>
      </c>
      <c r="N38" s="18">
        <f t="shared" si="8"/>
        <v>3.7080780726282479E-2</v>
      </c>
    </row>
    <row r="39" spans="1:14" x14ac:dyDescent="0.25">
      <c r="A39" s="7">
        <v>50</v>
      </c>
      <c r="B39" s="7" t="s">
        <v>94</v>
      </c>
      <c r="C39" s="8">
        <v>1514113.49152542</v>
      </c>
      <c r="D39" s="8">
        <v>2182564.5416666698</v>
      </c>
      <c r="E39" s="8">
        <f t="shared" si="0"/>
        <v>-0.30626862911957742</v>
      </c>
      <c r="F39" s="8">
        <f t="shared" si="1"/>
        <v>0.30626862911957742</v>
      </c>
      <c r="G39" s="7">
        <f t="shared" si="2"/>
        <v>27</v>
      </c>
      <c r="H39" s="8">
        <v>1813979.3831775701</v>
      </c>
      <c r="I39" s="8">
        <f t="shared" si="3"/>
        <v>0.565682972759317</v>
      </c>
      <c r="J39" s="7">
        <f t="shared" si="4"/>
        <v>15</v>
      </c>
      <c r="K39" s="8">
        <f t="shared" si="5"/>
        <v>0.17325094858328327</v>
      </c>
      <c r="L39" s="7">
        <f t="shared" si="6"/>
        <v>25</v>
      </c>
      <c r="M39" s="18">
        <f t="shared" si="7"/>
        <v>-1</v>
      </c>
      <c r="N39" s="18">
        <f t="shared" si="8"/>
        <v>-0.17325094858328327</v>
      </c>
    </row>
    <row r="40" spans="1:14" x14ac:dyDescent="0.25">
      <c r="A40" s="7">
        <v>52</v>
      </c>
      <c r="B40" s="7" t="s">
        <v>95</v>
      </c>
      <c r="C40" s="8">
        <v>1787728</v>
      </c>
      <c r="D40" s="8">
        <v>2252326.6111111101</v>
      </c>
      <c r="E40" s="8">
        <f t="shared" si="0"/>
        <v>-0.20627497309633788</v>
      </c>
      <c r="F40" s="8">
        <f t="shared" si="1"/>
        <v>0.20627497309633788</v>
      </c>
      <c r="G40" s="7">
        <f t="shared" si="2"/>
        <v>23</v>
      </c>
      <c r="H40" s="8">
        <v>1982211.1395348799</v>
      </c>
      <c r="I40" s="8">
        <f t="shared" si="3"/>
        <v>0.51767303166340806</v>
      </c>
      <c r="J40" s="7">
        <f t="shared" si="4"/>
        <v>8</v>
      </c>
      <c r="K40" s="8">
        <f t="shared" si="5"/>
        <v>0.10678299067906917</v>
      </c>
      <c r="L40" s="7">
        <f t="shared" si="6"/>
        <v>21</v>
      </c>
      <c r="M40" s="18">
        <f t="shared" si="7"/>
        <v>-1</v>
      </c>
      <c r="N40" s="18">
        <f t="shared" si="8"/>
        <v>-0.10678299067906917</v>
      </c>
    </row>
    <row r="41" spans="1:14" x14ac:dyDescent="0.25">
      <c r="A41" s="7">
        <v>54</v>
      </c>
      <c r="B41" s="7" t="s">
        <v>96</v>
      </c>
      <c r="C41" s="8">
        <v>1707126.53125</v>
      </c>
      <c r="D41" s="8">
        <v>2101208.45070423</v>
      </c>
      <c r="E41" s="8">
        <f t="shared" si="0"/>
        <v>-0.18755013065084122</v>
      </c>
      <c r="F41" s="8">
        <f t="shared" si="1"/>
        <v>0.18755013065084122</v>
      </c>
      <c r="G41" s="7">
        <f t="shared" si="2"/>
        <v>21</v>
      </c>
      <c r="H41" s="8">
        <v>1914384.4296296299</v>
      </c>
      <c r="I41" s="8">
        <f t="shared" si="3"/>
        <v>0.53601420598605876</v>
      </c>
      <c r="J41" s="7">
        <f t="shared" si="4"/>
        <v>10</v>
      </c>
      <c r="K41" s="8">
        <f t="shared" si="5"/>
        <v>0.10052953436339224</v>
      </c>
      <c r="L41" s="7">
        <f t="shared" si="6"/>
        <v>18</v>
      </c>
      <c r="M41" s="18">
        <f t="shared" si="7"/>
        <v>-1</v>
      </c>
      <c r="N41" s="18">
        <f t="shared" si="8"/>
        <v>-0.10052953436339224</v>
      </c>
    </row>
    <row r="42" spans="1:14" x14ac:dyDescent="0.25">
      <c r="A42" s="7">
        <v>63</v>
      </c>
      <c r="B42" s="7" t="s">
        <v>97</v>
      </c>
      <c r="C42" s="8">
        <v>1774894.13</v>
      </c>
      <c r="D42" s="8">
        <v>1886979.6969697</v>
      </c>
      <c r="E42" s="8">
        <f t="shared" si="0"/>
        <v>-5.9399455727954215E-2</v>
      </c>
      <c r="F42" s="8">
        <f t="shared" si="1"/>
        <v>5.9399455727954215E-2</v>
      </c>
      <c r="G42" s="7">
        <f t="shared" si="2"/>
        <v>7</v>
      </c>
      <c r="H42" s="8">
        <v>1830655.2914572901</v>
      </c>
      <c r="I42" s="8">
        <f t="shared" si="3"/>
        <v>0.56053002156574505</v>
      </c>
      <c r="J42" s="7">
        <f t="shared" si="4"/>
        <v>14</v>
      </c>
      <c r="K42" s="8">
        <f t="shared" si="5"/>
        <v>3.3295178200183698E-2</v>
      </c>
      <c r="L42" s="7">
        <f t="shared" si="6"/>
        <v>6</v>
      </c>
      <c r="M42" s="18">
        <f t="shared" si="7"/>
        <v>-1</v>
      </c>
      <c r="N42" s="18">
        <f t="shared" si="8"/>
        <v>-3.3295178200183698E-2</v>
      </c>
    </row>
    <row r="43" spans="1:14" x14ac:dyDescent="0.25">
      <c r="A43" s="7">
        <v>66</v>
      </c>
      <c r="B43" s="7" t="s">
        <v>98</v>
      </c>
      <c r="C43" s="8">
        <v>1567346.2745097999</v>
      </c>
      <c r="D43" s="8">
        <v>2085979.0674157301</v>
      </c>
      <c r="E43" s="8">
        <f t="shared" si="0"/>
        <v>-0.24862799488609061</v>
      </c>
      <c r="F43" s="8">
        <f t="shared" si="1"/>
        <v>0.24862799488609061</v>
      </c>
      <c r="G43" s="7">
        <f t="shared" si="2"/>
        <v>25</v>
      </c>
      <c r="H43" s="8">
        <v>1846248.5015105701</v>
      </c>
      <c r="I43" s="8">
        <f t="shared" si="3"/>
        <v>0.55579584717898567</v>
      </c>
      <c r="J43" s="7">
        <f t="shared" si="4"/>
        <v>12</v>
      </c>
      <c r="K43" s="8">
        <f t="shared" si="5"/>
        <v>0.13818640705012725</v>
      </c>
      <c r="L43" s="7">
        <f t="shared" si="6"/>
        <v>23</v>
      </c>
      <c r="M43" s="18">
        <f t="shared" si="7"/>
        <v>-1</v>
      </c>
      <c r="N43" s="18">
        <f t="shared" si="8"/>
        <v>-0.13818640705012725</v>
      </c>
    </row>
    <row r="44" spans="1:14" x14ac:dyDescent="0.25">
      <c r="A44" s="7">
        <v>68</v>
      </c>
      <c r="B44" s="7" t="s">
        <v>99</v>
      </c>
      <c r="C44" s="8">
        <v>1581154.5671641801</v>
      </c>
      <c r="D44" s="8">
        <v>1916378.5890410999</v>
      </c>
      <c r="E44" s="8">
        <f t="shared" si="0"/>
        <v>-0.17492578125946195</v>
      </c>
      <c r="F44" s="8">
        <f t="shared" si="1"/>
        <v>0.17492578125946195</v>
      </c>
      <c r="G44" s="7">
        <f t="shared" si="2"/>
        <v>20</v>
      </c>
      <c r="H44" s="8">
        <v>1755949.95</v>
      </c>
      <c r="I44" s="8">
        <f t="shared" si="3"/>
        <v>0.58437727681247409</v>
      </c>
      <c r="J44" s="7">
        <f t="shared" si="4"/>
        <v>17</v>
      </c>
      <c r="K44" s="8">
        <f t="shared" si="5"/>
        <v>0.10222265169669889</v>
      </c>
      <c r="L44" s="7">
        <f t="shared" si="6"/>
        <v>19</v>
      </c>
      <c r="M44" s="18">
        <f t="shared" si="7"/>
        <v>-1</v>
      </c>
      <c r="N44" s="18">
        <f t="shared" si="8"/>
        <v>-0.10222265169669889</v>
      </c>
    </row>
    <row r="45" spans="1:14" x14ac:dyDescent="0.25">
      <c r="A45" s="7">
        <v>70</v>
      </c>
      <c r="B45" s="7" t="s">
        <v>100</v>
      </c>
      <c r="C45" s="8">
        <v>1543097.57142857</v>
      </c>
      <c r="D45" s="8">
        <v>2482091.2173913</v>
      </c>
      <c r="E45" s="8">
        <f t="shared" si="0"/>
        <v>-0.37830746887280831</v>
      </c>
      <c r="F45" s="8">
        <f t="shared" si="1"/>
        <v>0.37830746887280831</v>
      </c>
      <c r="G45" s="7">
        <f t="shared" si="2"/>
        <v>29</v>
      </c>
      <c r="H45" s="8">
        <v>2033935.1590909101</v>
      </c>
      <c r="I45" s="8">
        <f t="shared" si="3"/>
        <v>0.50450833961621644</v>
      </c>
      <c r="J45" s="7">
        <f t="shared" si="4"/>
        <v>6</v>
      </c>
      <c r="K45" s="8">
        <f t="shared" si="5"/>
        <v>0.19085927298543401</v>
      </c>
      <c r="L45" s="7">
        <f t="shared" si="6"/>
        <v>26</v>
      </c>
      <c r="M45" s="18">
        <f t="shared" si="7"/>
        <v>-1</v>
      </c>
      <c r="N45" s="18">
        <f t="shared" si="8"/>
        <v>-0.19085927298543401</v>
      </c>
    </row>
    <row r="46" spans="1:14" x14ac:dyDescent="0.25">
      <c r="A46" s="7">
        <v>73</v>
      </c>
      <c r="B46" s="7" t="s">
        <v>101</v>
      </c>
      <c r="C46" s="8">
        <v>2191788.0869565201</v>
      </c>
      <c r="D46" s="8">
        <v>1556031.7185628701</v>
      </c>
      <c r="E46" s="8">
        <f t="shared" si="0"/>
        <v>0.40857545563455872</v>
      </c>
      <c r="F46" s="8">
        <f t="shared" si="1"/>
        <v>0.40857545563455872</v>
      </c>
      <c r="G46" s="7">
        <f t="shared" si="2"/>
        <v>30</v>
      </c>
      <c r="H46" s="8">
        <v>1868095.0579268299</v>
      </c>
      <c r="I46" s="8">
        <f t="shared" si="3"/>
        <v>0.54929605731026565</v>
      </c>
      <c r="J46" s="7">
        <f t="shared" si="4"/>
        <v>11</v>
      </c>
      <c r="K46" s="8">
        <f t="shared" si="5"/>
        <v>0.22442888689380847</v>
      </c>
      <c r="L46" s="7">
        <f t="shared" si="6"/>
        <v>30</v>
      </c>
      <c r="M46" s="18">
        <f t="shared" si="7"/>
        <v>1</v>
      </c>
      <c r="N46" s="18">
        <f t="shared" si="8"/>
        <v>0.22442888689380847</v>
      </c>
    </row>
    <row r="47" spans="1:14" x14ac:dyDescent="0.25">
      <c r="A47" s="7">
        <v>76</v>
      </c>
      <c r="B47" s="7" t="s">
        <v>102</v>
      </c>
      <c r="C47" s="8">
        <v>1572895.9952606601</v>
      </c>
      <c r="D47" s="8">
        <v>1897083.02109705</v>
      </c>
      <c r="E47" s="8">
        <f t="shared" si="0"/>
        <v>-0.17088710521952713</v>
      </c>
      <c r="F47" s="8">
        <f t="shared" si="1"/>
        <v>0.17088710521952713</v>
      </c>
      <c r="G47" s="7">
        <f t="shared" si="2"/>
        <v>19</v>
      </c>
      <c r="H47" s="8">
        <v>1744396.7209821399</v>
      </c>
      <c r="I47" s="8">
        <f t="shared" si="3"/>
        <v>0.58824763751118414</v>
      </c>
      <c r="J47" s="7">
        <f t="shared" si="4"/>
        <v>18</v>
      </c>
      <c r="K47" s="8">
        <f t="shared" si="5"/>
        <v>0.10052393592651197</v>
      </c>
      <c r="L47" s="7">
        <f t="shared" si="6"/>
        <v>17</v>
      </c>
      <c r="M47" s="18">
        <f t="shared" si="7"/>
        <v>-1</v>
      </c>
      <c r="N47" s="18">
        <f t="shared" si="8"/>
        <v>-0.10052393592651197</v>
      </c>
    </row>
    <row r="48" spans="1:14" x14ac:dyDescent="0.25">
      <c r="A48" s="7">
        <v>81</v>
      </c>
      <c r="B48" s="7" t="s">
        <v>103</v>
      </c>
      <c r="C48" s="8">
        <v>1052775.9047619</v>
      </c>
      <c r="D48" s="8">
        <v>1888742</v>
      </c>
      <c r="E48" s="8">
        <f t="shared" si="0"/>
        <v>-0.44260470473897445</v>
      </c>
      <c r="F48" s="8">
        <f t="shared" si="1"/>
        <v>0.44260470473897445</v>
      </c>
      <c r="G48" s="7">
        <f t="shared" si="2"/>
        <v>31</v>
      </c>
      <c r="H48" s="8">
        <v>1449859.8</v>
      </c>
      <c r="I48" s="8">
        <f t="shared" si="3"/>
        <v>0.70774929410416099</v>
      </c>
      <c r="J48" s="7">
        <f t="shared" si="4"/>
        <v>29</v>
      </c>
      <c r="K48" s="8">
        <f t="shared" si="5"/>
        <v>0.31325316734618974</v>
      </c>
      <c r="L48" s="7">
        <f t="shared" si="6"/>
        <v>32</v>
      </c>
      <c r="M48" s="18">
        <f t="shared" si="7"/>
        <v>-1</v>
      </c>
      <c r="N48" s="18">
        <f t="shared" si="8"/>
        <v>-0.31325316734618974</v>
      </c>
    </row>
    <row r="49" spans="1:25" x14ac:dyDescent="0.25">
      <c r="A49" s="7">
        <v>85</v>
      </c>
      <c r="B49" s="7" t="s">
        <v>104</v>
      </c>
      <c r="C49" s="8">
        <v>2307482.7586206901</v>
      </c>
      <c r="D49" s="8">
        <v>2074078.94736842</v>
      </c>
      <c r="E49" s="8">
        <f t="shared" si="0"/>
        <v>0.112533716013275</v>
      </c>
      <c r="F49" s="8">
        <f t="shared" si="1"/>
        <v>0.112533716013275</v>
      </c>
      <c r="G49" s="7">
        <f t="shared" si="2"/>
        <v>12</v>
      </c>
      <c r="H49" s="8">
        <v>2175104.4776119399</v>
      </c>
      <c r="I49" s="8">
        <f t="shared" si="3"/>
        <v>0.47176457984519538</v>
      </c>
      <c r="J49" s="7">
        <f t="shared" si="4"/>
        <v>4</v>
      </c>
      <c r="K49" s="8">
        <f t="shared" si="5"/>
        <v>5.3089421253421212E-2</v>
      </c>
      <c r="L49" s="7">
        <f t="shared" si="6"/>
        <v>11</v>
      </c>
      <c r="M49" s="18">
        <f t="shared" si="7"/>
        <v>1</v>
      </c>
      <c r="N49" s="18">
        <f t="shared" si="8"/>
        <v>5.3089421253421212E-2</v>
      </c>
    </row>
    <row r="50" spans="1:25" x14ac:dyDescent="0.25">
      <c r="A50" s="7">
        <v>86</v>
      </c>
      <c r="B50" s="7" t="s">
        <v>105</v>
      </c>
      <c r="C50" s="8">
        <v>920709.93103448302</v>
      </c>
      <c r="D50" s="8">
        <v>1139374</v>
      </c>
      <c r="E50" s="8">
        <f t="shared" si="0"/>
        <v>-0.19191597224925</v>
      </c>
      <c r="F50" s="8">
        <f t="shared" si="1"/>
        <v>0.19191597224925</v>
      </c>
      <c r="G50" s="7">
        <f t="shared" si="2"/>
        <v>22</v>
      </c>
      <c r="H50" s="8">
        <v>1026137.25</v>
      </c>
      <c r="I50" s="8">
        <f t="shared" si="3"/>
        <v>1</v>
      </c>
      <c r="J50" s="7">
        <f t="shared" si="4"/>
        <v>33</v>
      </c>
      <c r="K50" s="8">
        <f t="shared" si="5"/>
        <v>0.19191597224925</v>
      </c>
      <c r="L50" s="7">
        <f t="shared" si="6"/>
        <v>28</v>
      </c>
      <c r="M50" s="18">
        <f t="shared" si="7"/>
        <v>-1</v>
      </c>
      <c r="N50" s="18">
        <f t="shared" si="8"/>
        <v>-0.19191597224925</v>
      </c>
    </row>
    <row r="51" spans="1:25" x14ac:dyDescent="0.25">
      <c r="A51" s="7">
        <v>88</v>
      </c>
      <c r="B51" s="7" t="s">
        <v>106</v>
      </c>
      <c r="C51" s="8">
        <v>1499143.6875</v>
      </c>
      <c r="D51" s="8">
        <v>1801287.0212766</v>
      </c>
      <c r="E51" s="8">
        <f t="shared" si="0"/>
        <v>-0.1677374733774889</v>
      </c>
      <c r="F51" s="8">
        <f t="shared" si="1"/>
        <v>0.1677374733774889</v>
      </c>
      <c r="G51" s="7">
        <f t="shared" si="2"/>
        <v>17</v>
      </c>
      <c r="H51" s="8">
        <v>1627078.25225225</v>
      </c>
      <c r="I51" s="8">
        <f t="shared" si="3"/>
        <v>0.63066250721475159</v>
      </c>
      <c r="J51" s="7">
        <f t="shared" si="4"/>
        <v>24</v>
      </c>
      <c r="K51" s="8">
        <f t="shared" si="5"/>
        <v>0.1057857355141148</v>
      </c>
      <c r="L51" s="7">
        <f t="shared" si="6"/>
        <v>20</v>
      </c>
      <c r="M51" s="18">
        <f t="shared" si="7"/>
        <v>-1</v>
      </c>
      <c r="N51" s="18">
        <f t="shared" si="8"/>
        <v>-0.1057857355141148</v>
      </c>
    </row>
    <row r="52" spans="1:25" x14ac:dyDescent="0.25">
      <c r="A52" s="7">
        <v>91</v>
      </c>
      <c r="B52" s="7" t="s">
        <v>107</v>
      </c>
      <c r="C52" s="8">
        <v>1577071.42857143</v>
      </c>
      <c r="D52" s="8">
        <v>1688240.05263158</v>
      </c>
      <c r="E52" s="8">
        <f t="shared" si="0"/>
        <v>-6.5848825163733998E-2</v>
      </c>
      <c r="F52" s="8">
        <f t="shared" si="1"/>
        <v>6.5848825163733998E-2</v>
      </c>
      <c r="G52" s="7">
        <f t="shared" si="2"/>
        <v>8</v>
      </c>
      <c r="H52" s="8">
        <v>1641077.6060606099</v>
      </c>
      <c r="I52" s="8">
        <f t="shared" si="3"/>
        <v>0.62528258639957435</v>
      </c>
      <c r="J52" s="7">
        <f t="shared" si="4"/>
        <v>23</v>
      </c>
      <c r="K52" s="8">
        <f t="shared" si="5"/>
        <v>4.1174123709752972E-2</v>
      </c>
      <c r="L52" s="7">
        <f t="shared" si="6"/>
        <v>10</v>
      </c>
      <c r="M52" s="18">
        <f t="shared" si="7"/>
        <v>-1</v>
      </c>
      <c r="N52" s="18">
        <f t="shared" si="8"/>
        <v>-4.1174123709752972E-2</v>
      </c>
    </row>
    <row r="53" spans="1:25" x14ac:dyDescent="0.25">
      <c r="A53" s="7">
        <v>94</v>
      </c>
      <c r="B53" s="7" t="s">
        <v>108</v>
      </c>
      <c r="C53" s="8">
        <v>634545.45454545505</v>
      </c>
      <c r="D53" s="8">
        <v>2219444.4444444398</v>
      </c>
      <c r="E53" s="8">
        <f t="shared" si="0"/>
        <v>-0.71409716691318614</v>
      </c>
      <c r="F53" s="8">
        <f t="shared" si="1"/>
        <v>0.71409716691318614</v>
      </c>
      <c r="G53" s="7">
        <f t="shared" si="2"/>
        <v>33</v>
      </c>
      <c r="H53" s="8">
        <v>1347750</v>
      </c>
      <c r="I53" s="8">
        <f t="shared" si="3"/>
        <v>0.76137061769616021</v>
      </c>
      <c r="J53" s="7">
        <f t="shared" si="4"/>
        <v>30</v>
      </c>
      <c r="K53" s="8">
        <f t="shared" si="5"/>
        <v>0.54369260106777051</v>
      </c>
      <c r="L53" s="7">
        <f t="shared" si="6"/>
        <v>33</v>
      </c>
      <c r="M53" s="18">
        <f t="shared" si="7"/>
        <v>-1</v>
      </c>
      <c r="N53" s="18">
        <f t="shared" si="8"/>
        <v>-0.54369260106777051</v>
      </c>
    </row>
    <row r="54" spans="1:25" x14ac:dyDescent="0.25">
      <c r="A54" s="7">
        <v>95</v>
      </c>
      <c r="B54" s="7" t="s">
        <v>109</v>
      </c>
      <c r="C54" s="8">
        <v>3561833.3333333302</v>
      </c>
      <c r="D54" s="8">
        <v>3388958.3333333302</v>
      </c>
      <c r="E54" s="8">
        <f t="shared" si="0"/>
        <v>5.1011249769471981E-2</v>
      </c>
      <c r="F54" s="8">
        <f t="shared" si="1"/>
        <v>5.1011249769471981E-2</v>
      </c>
      <c r="G54" s="7">
        <f t="shared" si="2"/>
        <v>5</v>
      </c>
      <c r="H54" s="8">
        <v>3475395.8333333302</v>
      </c>
      <c r="I54" s="8">
        <f>MIN($H$24:$H$56)/H54</f>
        <v>0.2952576624964785</v>
      </c>
      <c r="J54" s="7">
        <f t="shared" si="4"/>
        <v>1</v>
      </c>
      <c r="K54" s="8">
        <f t="shared" si="5"/>
        <v>1.5061462367958325E-2</v>
      </c>
      <c r="L54" s="7">
        <f t="shared" si="6"/>
        <v>3</v>
      </c>
      <c r="M54" s="18">
        <f t="shared" si="7"/>
        <v>1</v>
      </c>
      <c r="N54" s="18">
        <f t="shared" si="8"/>
        <v>1.5061462367958325E-2</v>
      </c>
    </row>
    <row r="55" spans="1:25" x14ac:dyDescent="0.25">
      <c r="A55" s="7">
        <v>97</v>
      </c>
      <c r="B55" s="7" t="s">
        <v>110</v>
      </c>
      <c r="C55" s="8">
        <v>1407142.8571428601</v>
      </c>
      <c r="D55" s="8">
        <v>4147916.6666666698</v>
      </c>
      <c r="E55" s="8">
        <f t="shared" si="0"/>
        <v>-0.66075913037238954</v>
      </c>
      <c r="F55" s="8">
        <f t="shared" si="1"/>
        <v>0.66075913037238954</v>
      </c>
      <c r="G55" s="7">
        <f t="shared" si="2"/>
        <v>32</v>
      </c>
      <c r="H55" s="8">
        <v>3138157.8947368399</v>
      </c>
      <c r="I55" s="8">
        <f t="shared" si="3"/>
        <v>0.32698713207547192</v>
      </c>
      <c r="J55" s="7">
        <f>RANK(I55,$I$24:$I$56,1)</f>
        <v>2</v>
      </c>
      <c r="K55" s="8">
        <f t="shared" si="5"/>
        <v>0.21605973303315051</v>
      </c>
      <c r="L55" s="7">
        <f t="shared" si="6"/>
        <v>29</v>
      </c>
      <c r="M55" s="18">
        <f t="shared" si="7"/>
        <v>-1</v>
      </c>
      <c r="N55" s="18">
        <f t="shared" si="8"/>
        <v>-0.21605973303315051</v>
      </c>
    </row>
    <row r="56" spans="1:25" x14ac:dyDescent="0.25">
      <c r="A56" s="7">
        <v>99</v>
      </c>
      <c r="B56" s="7" t="s">
        <v>111</v>
      </c>
      <c r="C56" s="8">
        <v>951894.73684210505</v>
      </c>
      <c r="D56" s="8">
        <v>1293147.5238095201</v>
      </c>
      <c r="E56" s="8">
        <f t="shared" si="0"/>
        <v>-0.26389316043548439</v>
      </c>
      <c r="F56" s="8">
        <f t="shared" si="1"/>
        <v>0.26389316043548439</v>
      </c>
      <c r="G56" s="7">
        <f t="shared" si="2"/>
        <v>26</v>
      </c>
      <c r="H56" s="8">
        <v>1131052.45</v>
      </c>
      <c r="I56" s="8">
        <f t="shared" si="3"/>
        <v>0.90724108329370579</v>
      </c>
      <c r="J56" s="7">
        <f t="shared" si="4"/>
        <v>32</v>
      </c>
      <c r="K56" s="8">
        <f t="shared" si="5"/>
        <v>0.23941471674728856</v>
      </c>
      <c r="L56" s="7">
        <f t="shared" si="6"/>
        <v>31</v>
      </c>
      <c r="M56" s="18">
        <f t="shared" si="7"/>
        <v>-1</v>
      </c>
      <c r="N56" s="18">
        <f t="shared" si="8"/>
        <v>-0.23941471674728856</v>
      </c>
    </row>
    <row r="57" spans="1:25" customFormat="1" ht="13.35" customHeight="1" x14ac:dyDescent="0.25">
      <c r="A57" s="30" t="s">
        <v>112</v>
      </c>
      <c r="B57" s="30"/>
      <c r="C57" s="30"/>
      <c r="D57" s="30"/>
      <c r="E57" s="30"/>
      <c r="F57" s="30"/>
      <c r="G57" s="30"/>
      <c r="H57" s="30"/>
      <c r="I57" s="30"/>
      <c r="J57" s="30"/>
      <c r="K57" s="30"/>
      <c r="L57" s="30"/>
      <c r="M57" s="18"/>
      <c r="N57" s="18"/>
      <c r="O57" s="18"/>
      <c r="P57" s="18"/>
      <c r="Q57" s="18"/>
      <c r="R57" s="18"/>
      <c r="S57" s="18"/>
      <c r="T57" s="18"/>
      <c r="U57" s="18"/>
      <c r="V57" s="18"/>
      <c r="W57" s="18"/>
      <c r="X57" s="18"/>
      <c r="Y57" s="18"/>
    </row>
    <row r="58" spans="1:25" customFormat="1" ht="13.35" customHeight="1" x14ac:dyDescent="0.25">
      <c r="A58" s="31" t="s">
        <v>113</v>
      </c>
      <c r="B58" s="31"/>
      <c r="C58" s="19">
        <f>AVERAGE(C24:C56)</f>
        <v>1634655.6653611986</v>
      </c>
      <c r="D58" s="19">
        <f>AVERAGE(D24:D56)</f>
        <v>1972588.6748499603</v>
      </c>
      <c r="E58" s="19">
        <f>AVERAGE(E24:E56)</f>
        <v>-0.14857941179226328</v>
      </c>
      <c r="F58" s="19">
        <f>AVERAGE(F24:F56)</f>
        <v>0.19648436107682651</v>
      </c>
      <c r="G58" s="15" t="s">
        <v>114</v>
      </c>
      <c r="H58" s="19">
        <f>AVERAGE(H24:H56)</f>
        <v>1812938.2249525718</v>
      </c>
      <c r="I58" s="19">
        <f>AVERAGE(I24:I56)</f>
        <v>0.59771111418799427</v>
      </c>
      <c r="J58" s="15" t="s">
        <v>114</v>
      </c>
      <c r="K58" s="19">
        <f>AVERAGE(K24:K56)</f>
        <v>0.11884622224978861</v>
      </c>
      <c r="L58" s="15" t="s">
        <v>114</v>
      </c>
      <c r="M58" s="18"/>
      <c r="N58" s="18"/>
      <c r="O58" s="18"/>
      <c r="P58" s="18"/>
      <c r="Q58" s="18"/>
      <c r="R58" s="18"/>
      <c r="S58" s="18"/>
      <c r="T58" s="18"/>
      <c r="U58" s="18"/>
      <c r="V58" s="18"/>
      <c r="W58" s="18"/>
      <c r="X58" s="18"/>
      <c r="Y58" s="18"/>
    </row>
    <row r="59" spans="1:25" customFormat="1" ht="13.35" customHeight="1" x14ac:dyDescent="0.25">
      <c r="A59" s="31" t="s">
        <v>115</v>
      </c>
      <c r="B59" s="31"/>
      <c r="C59" s="19">
        <f>_xlfn.STDEV.S(C24:C56)</f>
        <v>503174.5906320411</v>
      </c>
      <c r="D59" s="19">
        <f t="shared" ref="D59:K59" si="9">_xlfn.STDEV.S(D24:D56)</f>
        <v>557379.24128156865</v>
      </c>
      <c r="E59" s="19">
        <f t="shared" si="9"/>
        <v>0.214202264532457</v>
      </c>
      <c r="F59" s="19">
        <f t="shared" si="9"/>
        <v>0.16981100343395841</v>
      </c>
      <c r="G59" s="15" t="s">
        <v>114</v>
      </c>
      <c r="H59" s="19">
        <f t="shared" si="9"/>
        <v>472675.8756874415</v>
      </c>
      <c r="I59" s="19">
        <f t="shared" si="9"/>
        <v>0.13795187905764131</v>
      </c>
      <c r="J59" s="15" t="s">
        <v>114</v>
      </c>
      <c r="K59" s="19">
        <f t="shared" si="9"/>
        <v>0.10812555529728025</v>
      </c>
      <c r="L59" s="15" t="s">
        <v>114</v>
      </c>
      <c r="M59" s="18"/>
      <c r="N59" s="18"/>
      <c r="O59" s="18"/>
      <c r="P59" s="18"/>
      <c r="Q59" s="18"/>
      <c r="R59" s="18"/>
      <c r="S59" s="18"/>
      <c r="T59" s="18"/>
      <c r="U59" s="18"/>
      <c r="V59" s="18"/>
      <c r="W59" s="18"/>
      <c r="X59" s="18"/>
      <c r="Y59" s="18"/>
    </row>
    <row r="60" spans="1:25" customFormat="1" ht="13.35" customHeight="1" x14ac:dyDescent="0.25">
      <c r="A60" s="31" t="s">
        <v>116</v>
      </c>
      <c r="B60" s="31"/>
      <c r="C60" s="19">
        <f>_xlfn.VAR.S(C24:C56)</f>
        <v>253184668657.72217</v>
      </c>
      <c r="D60" s="19">
        <f t="shared" ref="D60:K60" si="10">_xlfn.VAR.S(D24:D56)</f>
        <v>310671618611.61719</v>
      </c>
      <c r="E60" s="19">
        <f t="shared" si="10"/>
        <v>4.5882610130832682E-2</v>
      </c>
      <c r="F60" s="19">
        <f t="shared" si="10"/>
        <v>2.8835776887247838E-2</v>
      </c>
      <c r="G60" s="15" t="s">
        <v>114</v>
      </c>
      <c r="H60" s="19">
        <f t="shared" si="10"/>
        <v>223422483456.88965</v>
      </c>
      <c r="I60" s="19">
        <f t="shared" si="10"/>
        <v>1.9030720935534096E-2</v>
      </c>
      <c r="J60" s="15" t="s">
        <v>114</v>
      </c>
      <c r="K60" s="19">
        <f t="shared" si="10"/>
        <v>1.1691135708345211E-2</v>
      </c>
      <c r="L60" s="15" t="s">
        <v>114</v>
      </c>
      <c r="M60" s="18"/>
      <c r="N60" s="18"/>
      <c r="O60" s="18"/>
      <c r="P60" s="18"/>
      <c r="Q60" s="18"/>
      <c r="R60" s="18"/>
      <c r="S60" s="18"/>
      <c r="T60" s="18"/>
      <c r="U60" s="18"/>
      <c r="V60" s="18"/>
      <c r="W60" s="18"/>
      <c r="X60" s="18"/>
      <c r="Y60" s="18"/>
    </row>
    <row r="61" spans="1:25" customFormat="1" ht="13.35" customHeight="1" x14ac:dyDescent="0.25">
      <c r="A61" s="31" t="s">
        <v>117</v>
      </c>
      <c r="B61" s="31"/>
      <c r="C61" s="19">
        <f>MAX(C24:C56)</f>
        <v>3561833.3333333302</v>
      </c>
      <c r="D61" s="19">
        <f t="shared" ref="D61:K61" si="11">MAX(D24:D56)</f>
        <v>4147916.6666666698</v>
      </c>
      <c r="E61" s="19">
        <f t="shared" si="11"/>
        <v>0.40857545563455872</v>
      </c>
      <c r="F61" s="19">
        <f t="shared" si="11"/>
        <v>0.71409716691318614</v>
      </c>
      <c r="G61" s="15" t="s">
        <v>114</v>
      </c>
      <c r="H61" s="19">
        <f t="shared" si="11"/>
        <v>3475395.8333333302</v>
      </c>
      <c r="I61" s="19">
        <f t="shared" si="11"/>
        <v>1</v>
      </c>
      <c r="J61" s="15" t="s">
        <v>114</v>
      </c>
      <c r="K61" s="19">
        <f t="shared" si="11"/>
        <v>0.54369260106777051</v>
      </c>
      <c r="L61" s="15" t="s">
        <v>114</v>
      </c>
      <c r="M61" s="18"/>
      <c r="N61" s="18"/>
      <c r="O61" s="18"/>
      <c r="P61" s="18"/>
      <c r="Q61" s="18"/>
      <c r="R61" s="18"/>
      <c r="S61" s="18"/>
      <c r="T61" s="18"/>
      <c r="U61" s="18"/>
      <c r="V61" s="18"/>
      <c r="W61" s="18"/>
      <c r="X61" s="18"/>
      <c r="Y61" s="18"/>
    </row>
    <row r="62" spans="1:25" customFormat="1" ht="13.35" customHeight="1" x14ac:dyDescent="0.25">
      <c r="A62" s="31" t="s">
        <v>118</v>
      </c>
      <c r="B62" s="31"/>
      <c r="C62" s="19">
        <f>MIN(C24:C56)</f>
        <v>634545.45454545505</v>
      </c>
      <c r="D62" s="19">
        <f>MIN(D24:D56)</f>
        <v>1139374</v>
      </c>
      <c r="E62" s="19">
        <f>MIN(E24:E56)</f>
        <v>-0.71409716691318614</v>
      </c>
      <c r="F62" s="19">
        <f>MIN(F24:F56)</f>
        <v>2.72559323060914E-3</v>
      </c>
      <c r="G62" s="15" t="s">
        <v>114</v>
      </c>
      <c r="H62" s="19">
        <f>MIN(H24:H56)</f>
        <v>1026137.25</v>
      </c>
      <c r="I62" s="19">
        <f>MIN(I24:I56)</f>
        <v>0.2952576624964785</v>
      </c>
      <c r="J62" s="15" t="s">
        <v>114</v>
      </c>
      <c r="K62" s="19">
        <f>MIN(K24:K56)</f>
        <v>1.3575146921143738E-3</v>
      </c>
      <c r="L62" s="15" t="s">
        <v>114</v>
      </c>
      <c r="M62" s="18"/>
      <c r="N62" s="18"/>
      <c r="O62" s="18"/>
      <c r="P62" s="18"/>
      <c r="Q62" s="18"/>
      <c r="R62" s="18"/>
      <c r="S62" s="18"/>
      <c r="T62" s="18"/>
      <c r="U62" s="18"/>
      <c r="V62" s="18"/>
      <c r="W62" s="18"/>
      <c r="X62" s="18"/>
      <c r="Y62" s="18"/>
    </row>
    <row r="63" spans="1:25" ht="18.75" x14ac:dyDescent="0.25">
      <c r="A63" s="22" t="s">
        <v>119</v>
      </c>
      <c r="B63" s="22"/>
      <c r="C63" s="22"/>
      <c r="D63" s="22"/>
      <c r="E63" s="22"/>
      <c r="F63" s="22"/>
      <c r="G63" s="22"/>
      <c r="H63" s="22"/>
      <c r="I63" s="22"/>
      <c r="J63" s="22"/>
      <c r="K63" s="22"/>
      <c r="L63" s="22"/>
    </row>
    <row r="64" spans="1:25" ht="43.7" customHeight="1" x14ac:dyDescent="0.25">
      <c r="A64" s="23"/>
      <c r="B64" s="23"/>
      <c r="C64" s="23"/>
      <c r="D64" s="23"/>
      <c r="E64" s="23"/>
      <c r="F64" s="23"/>
      <c r="G64" s="23"/>
      <c r="H64" s="23"/>
      <c r="I64" s="23"/>
      <c r="J64" s="23"/>
      <c r="K64" s="23"/>
      <c r="L64" s="23"/>
    </row>
  </sheetData>
  <mergeCells count="20">
    <mergeCell ref="B18:L18"/>
    <mergeCell ref="A14:L14"/>
    <mergeCell ref="B15:F15"/>
    <mergeCell ref="H15:L15"/>
    <mergeCell ref="B16:L16"/>
    <mergeCell ref="B17:L17"/>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B22CA-86B9-4111-B515-495F559C9D1E}">
  <dimension ref="A14:Y64"/>
  <sheetViews>
    <sheetView zoomScale="80" zoomScaleNormal="80" workbookViewId="0"/>
  </sheetViews>
  <sheetFormatPr baseColWidth="10" defaultColWidth="12.140625" defaultRowHeight="15" x14ac:dyDescent="0.25"/>
  <cols>
    <col min="1" max="1" width="19" style="9" customWidth="1"/>
    <col min="2" max="12" width="15.140625" style="9" customWidth="1"/>
    <col min="13" max="16384" width="12.140625" style="1"/>
  </cols>
  <sheetData>
    <row r="14" spans="1:12" ht="18.75" x14ac:dyDescent="0.25">
      <c r="A14" s="22" t="s">
        <v>55</v>
      </c>
      <c r="B14" s="22"/>
      <c r="C14" s="22"/>
      <c r="D14" s="22"/>
      <c r="E14" s="22"/>
      <c r="F14" s="22"/>
      <c r="G14" s="22"/>
      <c r="H14" s="22"/>
      <c r="I14" s="22"/>
      <c r="J14" s="22"/>
      <c r="K14" s="22"/>
      <c r="L14" s="22"/>
    </row>
    <row r="15" spans="1:12" s="4" customFormat="1" ht="44.1" customHeight="1" x14ac:dyDescent="0.25">
      <c r="A15" s="2" t="s">
        <v>1</v>
      </c>
      <c r="B15" s="32" t="s">
        <v>9</v>
      </c>
      <c r="C15" s="33"/>
      <c r="D15" s="33"/>
      <c r="E15" s="33"/>
      <c r="F15" s="34"/>
      <c r="G15" s="3" t="s">
        <v>3</v>
      </c>
      <c r="H15" s="35" t="s">
        <v>11</v>
      </c>
      <c r="I15" s="35"/>
      <c r="J15" s="35"/>
      <c r="K15" s="35"/>
      <c r="L15" s="35"/>
    </row>
    <row r="16" spans="1:12" s="4" customFormat="1" ht="44.1" customHeight="1" x14ac:dyDescent="0.25">
      <c r="A16" s="2" t="s">
        <v>5</v>
      </c>
      <c r="B16" s="24" t="s">
        <v>13</v>
      </c>
      <c r="C16" s="24"/>
      <c r="D16" s="24"/>
      <c r="E16" s="24"/>
      <c r="F16" s="24"/>
      <c r="G16" s="24"/>
      <c r="H16" s="24"/>
      <c r="I16" s="24"/>
      <c r="J16" s="24"/>
      <c r="K16" s="24"/>
      <c r="L16" s="24"/>
    </row>
    <row r="17" spans="1:14" s="4" customFormat="1" ht="44.1" customHeight="1" x14ac:dyDescent="0.25">
      <c r="A17" s="2" t="s">
        <v>56</v>
      </c>
      <c r="B17" s="24" t="s">
        <v>57</v>
      </c>
      <c r="C17" s="24"/>
      <c r="D17" s="24"/>
      <c r="E17" s="24"/>
      <c r="F17" s="24"/>
      <c r="G17" s="24"/>
      <c r="H17" s="24"/>
      <c r="I17" s="24"/>
      <c r="J17" s="24"/>
      <c r="K17" s="24"/>
      <c r="L17" s="24"/>
    </row>
    <row r="18" spans="1:14" s="4" customFormat="1" ht="44.1" customHeight="1" x14ac:dyDescent="0.25">
      <c r="A18" s="2" t="s">
        <v>58</v>
      </c>
      <c r="B18" s="24" t="s">
        <v>59</v>
      </c>
      <c r="C18" s="24"/>
      <c r="D18" s="24"/>
      <c r="E18" s="24"/>
      <c r="F18" s="24"/>
      <c r="G18" s="24"/>
      <c r="H18" s="24"/>
      <c r="I18" s="24"/>
      <c r="J18" s="24"/>
      <c r="K18" s="24"/>
      <c r="L18" s="24"/>
    </row>
    <row r="19" spans="1:14" s="4" customFormat="1" ht="44.1" customHeight="1" x14ac:dyDescent="0.25">
      <c r="A19" s="2" t="s">
        <v>60</v>
      </c>
      <c r="B19" s="24"/>
      <c r="C19" s="24"/>
      <c r="D19" s="24"/>
      <c r="E19" s="24"/>
      <c r="F19" s="24"/>
      <c r="G19" s="24"/>
      <c r="H19" s="24"/>
      <c r="I19" s="24"/>
      <c r="J19" s="24"/>
      <c r="K19" s="24"/>
      <c r="L19" s="24"/>
    </row>
    <row r="20" spans="1:14" s="4" customFormat="1" ht="44.1" customHeight="1" x14ac:dyDescent="0.25">
      <c r="A20" s="2" t="s">
        <v>61</v>
      </c>
      <c r="B20" s="24" t="s">
        <v>166</v>
      </c>
      <c r="C20" s="24"/>
      <c r="D20" s="24"/>
      <c r="E20" s="24"/>
      <c r="F20" s="24"/>
      <c r="G20" s="24"/>
      <c r="H20" s="24"/>
      <c r="I20" s="24"/>
      <c r="J20" s="24"/>
      <c r="K20" s="24"/>
      <c r="L20" s="24"/>
    </row>
    <row r="21" spans="1:14" s="4" customFormat="1" ht="43.7" customHeight="1" x14ac:dyDescent="0.25">
      <c r="A21" s="16" t="s">
        <v>62</v>
      </c>
      <c r="B21" s="25" t="s">
        <v>63</v>
      </c>
      <c r="C21" s="25"/>
      <c r="D21" s="25"/>
      <c r="E21" s="17" t="s">
        <v>64</v>
      </c>
      <c r="F21" s="26" t="s">
        <v>181</v>
      </c>
      <c r="G21" s="27"/>
      <c r="H21" s="27"/>
      <c r="I21" s="28"/>
      <c r="J21" s="14" t="s">
        <v>65</v>
      </c>
      <c r="K21" s="29" t="s">
        <v>14</v>
      </c>
      <c r="L21" s="29"/>
    </row>
    <row r="22" spans="1:14" ht="18.75" x14ac:dyDescent="0.25">
      <c r="A22" s="22" t="s">
        <v>66</v>
      </c>
      <c r="B22" s="22"/>
      <c r="C22" s="22"/>
      <c r="D22" s="22"/>
      <c r="E22" s="22"/>
      <c r="F22" s="22"/>
      <c r="G22" s="22"/>
      <c r="H22" s="22"/>
      <c r="I22" s="22"/>
      <c r="J22" s="22"/>
      <c r="K22" s="22"/>
      <c r="L22" s="22"/>
    </row>
    <row r="23" spans="1:14" s="6" customFormat="1" ht="32.25" customHeight="1" x14ac:dyDescent="0.25">
      <c r="A23" s="3" t="s">
        <v>67</v>
      </c>
      <c r="B23" s="5" t="s">
        <v>68</v>
      </c>
      <c r="C23" s="2" t="s">
        <v>69</v>
      </c>
      <c r="D23" s="2" t="s">
        <v>70</v>
      </c>
      <c r="E23" s="2" t="s">
        <v>71</v>
      </c>
      <c r="F23" s="2" t="s">
        <v>72</v>
      </c>
      <c r="G23" s="2" t="s">
        <v>73</v>
      </c>
      <c r="H23" s="2" t="s">
        <v>74</v>
      </c>
      <c r="I23" s="2" t="s">
        <v>75</v>
      </c>
      <c r="J23" s="2" t="s">
        <v>76</v>
      </c>
      <c r="K23" s="2" t="s">
        <v>77</v>
      </c>
      <c r="L23" s="2" t="s">
        <v>78</v>
      </c>
    </row>
    <row r="24" spans="1:14" x14ac:dyDescent="0.25">
      <c r="A24" s="7">
        <v>5</v>
      </c>
      <c r="B24" s="7" t="s">
        <v>79</v>
      </c>
      <c r="C24" s="8">
        <v>0.13527274875647055</v>
      </c>
      <c r="D24" s="8">
        <v>0.13121032607236274</v>
      </c>
      <c r="E24" s="8">
        <f>(C24-D24)/D24</f>
        <v>3.0961150739518582E-2</v>
      </c>
      <c r="F24" s="8">
        <f>ABS(E24)</f>
        <v>3.0961150739518582E-2</v>
      </c>
      <c r="G24" s="7">
        <f>RANK(F24,$F$24:$F$56,1)</f>
        <v>8</v>
      </c>
      <c r="H24" s="8">
        <v>0.133308373079086</v>
      </c>
      <c r="I24" s="8">
        <f>MIN($H$24:$H$56)/H24</f>
        <v>4.8317205271540715E-2</v>
      </c>
      <c r="J24" s="7">
        <f>RANK(I24,$I$24:$I$56,1)</f>
        <v>3</v>
      </c>
      <c r="K24" s="8">
        <f>I24*F24</f>
        <v>1.4959562757244338E-3</v>
      </c>
      <c r="L24" s="7">
        <f>RANK(K24,$K$24:$K$56,1)</f>
        <v>4</v>
      </c>
      <c r="M24" s="18">
        <f>IF(E24&gt;0,1,-1)</f>
        <v>1</v>
      </c>
      <c r="N24" s="18">
        <f>K24*M24</f>
        <v>1.4959562757244338E-3</v>
      </c>
    </row>
    <row r="25" spans="1:14" x14ac:dyDescent="0.25">
      <c r="A25" s="7">
        <v>8</v>
      </c>
      <c r="B25" s="7" t="s">
        <v>80</v>
      </c>
      <c r="C25" s="8">
        <v>0.12451584266710786</v>
      </c>
      <c r="D25" s="8">
        <v>0.12090039799047458</v>
      </c>
      <c r="E25" s="8">
        <f t="shared" ref="E25:E56" si="0">(C25-D25)/D25</f>
        <v>2.9904324028098929E-2</v>
      </c>
      <c r="F25" s="8">
        <f t="shared" ref="F25:F56" si="1">ABS(E25)</f>
        <v>2.9904324028098929E-2</v>
      </c>
      <c r="G25" s="7">
        <f t="shared" ref="G25:G56" si="2">RANK(F25,$F$24:$F$56,1)</f>
        <v>7</v>
      </c>
      <c r="H25" s="8">
        <v>0.122753198834764</v>
      </c>
      <c r="I25" s="8">
        <f t="shared" ref="I25:I56" si="3">MIN($H$24:$H$56)/H25</f>
        <v>5.247185480801661E-2</v>
      </c>
      <c r="J25" s="7">
        <f t="shared" ref="J25:J56" si="4">RANK(I25,$I$24:$I$56,1)</f>
        <v>4</v>
      </c>
      <c r="K25" s="8">
        <f t="shared" ref="K25:K56" si="5">I25*F25</f>
        <v>1.5691353485342895E-3</v>
      </c>
      <c r="L25" s="7">
        <f t="shared" ref="L25:L56" si="6">RANK(K25,$K$24:$K$56,1)</f>
        <v>5</v>
      </c>
      <c r="M25" s="18">
        <f t="shared" ref="M25:M56" si="7">IF(E25&gt;0,1,-1)</f>
        <v>1</v>
      </c>
      <c r="N25" s="18">
        <f t="shared" ref="N25:N56" si="8">K25*M25</f>
        <v>1.5691353485342895E-3</v>
      </c>
    </row>
    <row r="26" spans="1:14" x14ac:dyDescent="0.25">
      <c r="A26" s="7">
        <v>11</v>
      </c>
      <c r="B26" s="7" t="s">
        <v>81</v>
      </c>
      <c r="C26" s="8">
        <v>0.24641796963184068</v>
      </c>
      <c r="D26" s="8">
        <v>0.26998111625294008</v>
      </c>
      <c r="E26" s="8">
        <f t="shared" si="0"/>
        <v>-8.7277017548973851E-2</v>
      </c>
      <c r="F26" s="8">
        <f t="shared" si="1"/>
        <v>8.7277017548973851E-2</v>
      </c>
      <c r="G26" s="7">
        <f t="shared" si="2"/>
        <v>14</v>
      </c>
      <c r="H26" s="8">
        <v>0.25770163147428599</v>
      </c>
      <c r="I26" s="8">
        <f t="shared" si="3"/>
        <v>2.4994362626377224E-2</v>
      </c>
      <c r="J26" s="7">
        <f t="shared" si="4"/>
        <v>1</v>
      </c>
      <c r="K26" s="8">
        <f t="shared" si="5"/>
        <v>2.1814334255677412E-3</v>
      </c>
      <c r="L26" s="7">
        <f t="shared" si="6"/>
        <v>6</v>
      </c>
      <c r="M26" s="18">
        <f t="shared" si="7"/>
        <v>-1</v>
      </c>
      <c r="N26" s="18">
        <f t="shared" si="8"/>
        <v>-2.1814334255677412E-3</v>
      </c>
    </row>
    <row r="27" spans="1:14" x14ac:dyDescent="0.25">
      <c r="A27" s="7">
        <v>13</v>
      </c>
      <c r="B27" s="7" t="s">
        <v>82</v>
      </c>
      <c r="C27" s="8">
        <v>5.4498360783315207E-2</v>
      </c>
      <c r="D27" s="8">
        <v>6.861924663418506E-2</v>
      </c>
      <c r="E27" s="8">
        <f t="shared" si="0"/>
        <v>-0.20578608107065757</v>
      </c>
      <c r="F27" s="8">
        <f t="shared" si="1"/>
        <v>0.20578608107065757</v>
      </c>
      <c r="G27" s="7">
        <f t="shared" si="2"/>
        <v>30</v>
      </c>
      <c r="H27" s="8">
        <v>6.14990726587928E-2</v>
      </c>
      <c r="I27" s="8">
        <f t="shared" si="3"/>
        <v>0.10473471790726943</v>
      </c>
      <c r="J27" s="7">
        <f t="shared" si="4"/>
        <v>15</v>
      </c>
      <c r="K27" s="8">
        <f t="shared" si="5"/>
        <v>2.15529471501778E-2</v>
      </c>
      <c r="L27" s="7">
        <f t="shared" si="6"/>
        <v>25</v>
      </c>
      <c r="M27" s="18">
        <f t="shared" si="7"/>
        <v>-1</v>
      </c>
      <c r="N27" s="18">
        <f t="shared" si="8"/>
        <v>-2.15529471501778E-2</v>
      </c>
    </row>
    <row r="28" spans="1:14" x14ac:dyDescent="0.25">
      <c r="A28" s="7">
        <v>15</v>
      </c>
      <c r="B28" s="7" t="s">
        <v>83</v>
      </c>
      <c r="C28" s="8">
        <v>5.3747347352624736E-2</v>
      </c>
      <c r="D28" s="8">
        <v>6.1824659619302738E-2</v>
      </c>
      <c r="E28" s="8">
        <f t="shared" si="0"/>
        <v>-0.13064871390179275</v>
      </c>
      <c r="F28" s="8">
        <f t="shared" si="1"/>
        <v>0.13064871390179275</v>
      </c>
      <c r="G28" s="7">
        <f t="shared" si="2"/>
        <v>21</v>
      </c>
      <c r="H28" s="8">
        <v>5.7725897922425398E-2</v>
      </c>
      <c r="I28" s="8">
        <f t="shared" si="3"/>
        <v>0.11158056016959922</v>
      </c>
      <c r="J28" s="7">
        <f t="shared" si="4"/>
        <v>16</v>
      </c>
      <c r="K28" s="8">
        <f t="shared" si="5"/>
        <v>1.4577856682599741E-2</v>
      </c>
      <c r="L28" s="7">
        <f t="shared" si="6"/>
        <v>23</v>
      </c>
      <c r="M28" s="18">
        <f t="shared" si="7"/>
        <v>-1</v>
      </c>
      <c r="N28" s="18">
        <f t="shared" si="8"/>
        <v>-1.4577856682599741E-2</v>
      </c>
    </row>
    <row r="29" spans="1:14" x14ac:dyDescent="0.25">
      <c r="A29" s="7">
        <v>17</v>
      </c>
      <c r="B29" s="7" t="s">
        <v>84</v>
      </c>
      <c r="C29" s="8">
        <v>0.10705834955004116</v>
      </c>
      <c r="D29" s="8">
        <v>0.105981744549691</v>
      </c>
      <c r="E29" s="8">
        <f t="shared" si="0"/>
        <v>1.0158400438911228E-2</v>
      </c>
      <c r="F29" s="8">
        <f t="shared" si="1"/>
        <v>1.0158400438911228E-2</v>
      </c>
      <c r="G29" s="7">
        <f t="shared" si="2"/>
        <v>2</v>
      </c>
      <c r="H29" s="8">
        <v>0.106538101725962</v>
      </c>
      <c r="I29" s="8">
        <f t="shared" si="3"/>
        <v>6.0458070137622118E-2</v>
      </c>
      <c r="J29" s="7">
        <f t="shared" si="4"/>
        <v>7</v>
      </c>
      <c r="K29" s="8">
        <f t="shared" si="5"/>
        <v>6.1415728622174633E-4</v>
      </c>
      <c r="L29" s="7">
        <f t="shared" si="6"/>
        <v>2</v>
      </c>
      <c r="M29" s="18">
        <f t="shared" si="7"/>
        <v>1</v>
      </c>
      <c r="N29" s="18">
        <f t="shared" si="8"/>
        <v>6.1415728622174633E-4</v>
      </c>
    </row>
    <row r="30" spans="1:14" x14ac:dyDescent="0.25">
      <c r="A30" s="7">
        <v>18</v>
      </c>
      <c r="B30" s="7" t="s">
        <v>85</v>
      </c>
      <c r="C30" s="8">
        <v>5.2913912803501481E-2</v>
      </c>
      <c r="D30" s="8">
        <v>5.1930820829446146E-2</v>
      </c>
      <c r="E30" s="8">
        <f t="shared" si="0"/>
        <v>1.8930799828565308E-2</v>
      </c>
      <c r="F30" s="8">
        <f t="shared" si="1"/>
        <v>1.8930799828565308E-2</v>
      </c>
      <c r="G30" s="7">
        <f t="shared" si="2"/>
        <v>4</v>
      </c>
      <c r="H30" s="8">
        <v>5.2419559837895202E-2</v>
      </c>
      <c r="I30" s="8">
        <f t="shared" si="3"/>
        <v>0.12287566027635607</v>
      </c>
      <c r="J30" s="7">
        <f t="shared" si="4"/>
        <v>18</v>
      </c>
      <c r="K30" s="8">
        <f t="shared" si="5"/>
        <v>2.3261345284944905E-3</v>
      </c>
      <c r="L30" s="7">
        <f t="shared" si="6"/>
        <v>7</v>
      </c>
      <c r="M30" s="18">
        <f t="shared" si="7"/>
        <v>1</v>
      </c>
      <c r="N30" s="18">
        <f t="shared" si="8"/>
        <v>2.3261345284944905E-3</v>
      </c>
    </row>
    <row r="31" spans="1:14" x14ac:dyDescent="0.25">
      <c r="A31" s="7">
        <v>19</v>
      </c>
      <c r="B31" s="7" t="s">
        <v>86</v>
      </c>
      <c r="C31" s="8">
        <v>5.2330542815809129E-2</v>
      </c>
      <c r="D31" s="8">
        <v>5.2887008948750577E-2</v>
      </c>
      <c r="E31" s="8">
        <f t="shared" si="0"/>
        <v>-1.0521792478010694E-2</v>
      </c>
      <c r="F31" s="8">
        <f t="shared" si="1"/>
        <v>1.0521792478010694E-2</v>
      </c>
      <c r="G31" s="7">
        <f t="shared" si="2"/>
        <v>3</v>
      </c>
      <c r="H31" s="8">
        <v>5.2605340987500901E-2</v>
      </c>
      <c r="I31" s="8">
        <f t="shared" si="3"/>
        <v>0.1224417122970031</v>
      </c>
      <c r="J31" s="7">
        <f t="shared" si="4"/>
        <v>17</v>
      </c>
      <c r="K31" s="8">
        <f t="shared" si="5"/>
        <v>1.2883062874413567E-3</v>
      </c>
      <c r="L31" s="7">
        <f t="shared" si="6"/>
        <v>3</v>
      </c>
      <c r="M31" s="18">
        <f t="shared" si="7"/>
        <v>-1</v>
      </c>
      <c r="N31" s="18">
        <f t="shared" si="8"/>
        <v>-1.2883062874413567E-3</v>
      </c>
    </row>
    <row r="32" spans="1:14" x14ac:dyDescent="0.25">
      <c r="A32" s="7">
        <v>20</v>
      </c>
      <c r="B32" s="7" t="s">
        <v>87</v>
      </c>
      <c r="C32" s="8">
        <v>4.7342179158662304E-2</v>
      </c>
      <c r="D32" s="8">
        <v>5.2049685053480024E-2</v>
      </c>
      <c r="E32" s="8">
        <f t="shared" si="0"/>
        <v>-9.0442543311853876E-2</v>
      </c>
      <c r="F32" s="8">
        <f t="shared" si="1"/>
        <v>9.0442543311853876E-2</v>
      </c>
      <c r="G32" s="7">
        <f t="shared" si="2"/>
        <v>15</v>
      </c>
      <c r="H32" s="8">
        <v>4.9665982486969601E-2</v>
      </c>
      <c r="I32" s="8">
        <f t="shared" si="3"/>
        <v>0.12968812261324375</v>
      </c>
      <c r="J32" s="7">
        <f t="shared" si="4"/>
        <v>20</v>
      </c>
      <c r="K32" s="8">
        <f t="shared" si="5"/>
        <v>1.1729323646481314E-2</v>
      </c>
      <c r="L32" s="7">
        <f t="shared" si="6"/>
        <v>21</v>
      </c>
      <c r="M32" s="18">
        <f t="shared" si="7"/>
        <v>-1</v>
      </c>
      <c r="N32" s="18">
        <f t="shared" si="8"/>
        <v>-1.1729323646481314E-2</v>
      </c>
    </row>
    <row r="33" spans="1:14" x14ac:dyDescent="0.25">
      <c r="A33" s="7">
        <v>23</v>
      </c>
      <c r="B33" s="7" t="s">
        <v>88</v>
      </c>
      <c r="C33" s="8">
        <v>3.3418589098213013E-2</v>
      </c>
      <c r="D33" s="8">
        <v>3.4587959886737803E-2</v>
      </c>
      <c r="E33" s="8">
        <f t="shared" si="0"/>
        <v>-3.3808608323648674E-2</v>
      </c>
      <c r="F33" s="8">
        <f t="shared" si="1"/>
        <v>3.3808608323648674E-2</v>
      </c>
      <c r="G33" s="7">
        <f t="shared" si="2"/>
        <v>10</v>
      </c>
      <c r="H33" s="8">
        <v>3.3999612548283299E-2</v>
      </c>
      <c r="I33" s="8">
        <f t="shared" si="3"/>
        <v>0.18944592434193935</v>
      </c>
      <c r="J33" s="7">
        <f t="shared" si="4"/>
        <v>25</v>
      </c>
      <c r="K33" s="8">
        <f t="shared" si="5"/>
        <v>6.4049030545882081E-3</v>
      </c>
      <c r="L33" s="7">
        <f t="shared" si="6"/>
        <v>11</v>
      </c>
      <c r="M33" s="18">
        <f t="shared" si="7"/>
        <v>-1</v>
      </c>
      <c r="N33" s="18">
        <f t="shared" si="8"/>
        <v>-6.4049030545882081E-3</v>
      </c>
    </row>
    <row r="34" spans="1:14" x14ac:dyDescent="0.25">
      <c r="A34" s="7">
        <v>25</v>
      </c>
      <c r="B34" s="7" t="s">
        <v>89</v>
      </c>
      <c r="C34" s="8">
        <v>0.10451197326845153</v>
      </c>
      <c r="D34" s="8">
        <v>0.1156292504269993</v>
      </c>
      <c r="E34" s="8">
        <f t="shared" si="0"/>
        <v>-9.6145889707781887E-2</v>
      </c>
      <c r="F34" s="8">
        <f t="shared" si="1"/>
        <v>9.6145889707781887E-2</v>
      </c>
      <c r="G34" s="7">
        <f t="shared" si="2"/>
        <v>17</v>
      </c>
      <c r="H34" s="8">
        <v>0.110005560063255</v>
      </c>
      <c r="I34" s="8">
        <f t="shared" si="3"/>
        <v>5.8552386104607793E-2</v>
      </c>
      <c r="J34" s="7">
        <f t="shared" si="4"/>
        <v>6</v>
      </c>
      <c r="K34" s="8">
        <f t="shared" si="5"/>
        <v>5.6295712565410817E-3</v>
      </c>
      <c r="L34" s="7">
        <f t="shared" si="6"/>
        <v>9</v>
      </c>
      <c r="M34" s="18">
        <f t="shared" si="7"/>
        <v>-1</v>
      </c>
      <c r="N34" s="18">
        <f t="shared" si="8"/>
        <v>-5.6295712565410817E-3</v>
      </c>
    </row>
    <row r="35" spans="1:14" x14ac:dyDescent="0.25">
      <c r="A35" s="7">
        <v>27</v>
      </c>
      <c r="B35" s="7" t="s">
        <v>90</v>
      </c>
      <c r="C35" s="8">
        <v>2.5282509913934784E-2</v>
      </c>
      <c r="D35" s="8">
        <v>3.0052040023837861E-2</v>
      </c>
      <c r="E35" s="8">
        <f t="shared" si="0"/>
        <v>-0.15870902960730099</v>
      </c>
      <c r="F35" s="8">
        <f t="shared" si="1"/>
        <v>0.15870902960730099</v>
      </c>
      <c r="G35" s="7">
        <f t="shared" si="2"/>
        <v>25</v>
      </c>
      <c r="H35" s="8">
        <v>2.7632852418689499E-2</v>
      </c>
      <c r="I35" s="8">
        <f t="shared" si="3"/>
        <v>0.23309530007553239</v>
      </c>
      <c r="J35" s="7">
        <f t="shared" si="4"/>
        <v>27</v>
      </c>
      <c r="K35" s="8">
        <f t="shared" si="5"/>
        <v>3.6994328881010376E-2</v>
      </c>
      <c r="L35" s="7">
        <f t="shared" si="6"/>
        <v>30</v>
      </c>
      <c r="M35" s="18">
        <f t="shared" si="7"/>
        <v>-1</v>
      </c>
      <c r="N35" s="18">
        <f t="shared" si="8"/>
        <v>-3.6994328881010376E-2</v>
      </c>
    </row>
    <row r="36" spans="1:14" x14ac:dyDescent="0.25">
      <c r="A36" s="7">
        <v>41</v>
      </c>
      <c r="B36" s="7" t="s">
        <v>91</v>
      </c>
      <c r="C36" s="8">
        <v>4.6356560986991049E-2</v>
      </c>
      <c r="D36" s="8">
        <v>5.1196496132381308E-2</v>
      </c>
      <c r="E36" s="8">
        <f t="shared" si="0"/>
        <v>-9.4536452902468163E-2</v>
      </c>
      <c r="F36" s="8">
        <f t="shared" si="1"/>
        <v>9.4536452902468163E-2</v>
      </c>
      <c r="G36" s="7">
        <f t="shared" si="2"/>
        <v>16</v>
      </c>
      <c r="H36" s="8">
        <v>4.8767382763286099E-2</v>
      </c>
      <c r="I36" s="8">
        <f t="shared" si="3"/>
        <v>0.13207778768325498</v>
      </c>
      <c r="J36" s="7">
        <f t="shared" si="4"/>
        <v>21</v>
      </c>
      <c r="K36" s="8">
        <f t="shared" si="5"/>
        <v>1.2486165554780224E-2</v>
      </c>
      <c r="L36" s="7">
        <f t="shared" si="6"/>
        <v>22</v>
      </c>
      <c r="M36" s="18">
        <f t="shared" si="7"/>
        <v>-1</v>
      </c>
      <c r="N36" s="18">
        <f t="shared" si="8"/>
        <v>-1.2486165554780224E-2</v>
      </c>
    </row>
    <row r="37" spans="1:14" x14ac:dyDescent="0.25">
      <c r="A37" s="7">
        <v>44</v>
      </c>
      <c r="B37" s="7" t="s">
        <v>92</v>
      </c>
      <c r="C37" s="8">
        <v>3.8835797422407038E-2</v>
      </c>
      <c r="D37" s="8">
        <v>3.4033777000808875E-2</v>
      </c>
      <c r="E37" s="8">
        <f t="shared" si="0"/>
        <v>0.1410957244470408</v>
      </c>
      <c r="F37" s="8">
        <f t="shared" si="1"/>
        <v>0.1410957244470408</v>
      </c>
      <c r="G37" s="7">
        <f t="shared" si="2"/>
        <v>23</v>
      </c>
      <c r="H37" s="8">
        <v>3.6487588189949897E-2</v>
      </c>
      <c r="I37" s="8">
        <f t="shared" si="3"/>
        <v>0.17652819344884671</v>
      </c>
      <c r="J37" s="7">
        <f t="shared" si="4"/>
        <v>24</v>
      </c>
      <c r="K37" s="8">
        <f t="shared" si="5"/>
        <v>2.4907373339992388E-2</v>
      </c>
      <c r="L37" s="7">
        <f t="shared" si="6"/>
        <v>26</v>
      </c>
      <c r="M37" s="18">
        <f t="shared" si="7"/>
        <v>1</v>
      </c>
      <c r="N37" s="18">
        <f t="shared" si="8"/>
        <v>2.4907373339992388E-2</v>
      </c>
    </row>
    <row r="38" spans="1:14" x14ac:dyDescent="0.25">
      <c r="A38" s="7">
        <v>47</v>
      </c>
      <c r="B38" s="7" t="s">
        <v>93</v>
      </c>
      <c r="C38" s="8">
        <v>1.7335254450717322E-2</v>
      </c>
      <c r="D38" s="8">
        <v>1.7761623142014314E-2</v>
      </c>
      <c r="E38" s="8">
        <f t="shared" si="0"/>
        <v>-2.4005052234693347E-2</v>
      </c>
      <c r="F38" s="8">
        <f t="shared" si="1"/>
        <v>2.4005052234693347E-2</v>
      </c>
      <c r="G38" s="7">
        <f t="shared" si="2"/>
        <v>6</v>
      </c>
      <c r="H38" s="8">
        <v>1.75483584793905E-2</v>
      </c>
      <c r="I38" s="8">
        <f t="shared" si="3"/>
        <v>0.36704789419716971</v>
      </c>
      <c r="J38" s="7">
        <f t="shared" si="4"/>
        <v>31</v>
      </c>
      <c r="K38" s="8">
        <f t="shared" si="5"/>
        <v>8.8110038728372551E-3</v>
      </c>
      <c r="L38" s="7">
        <f t="shared" si="6"/>
        <v>16</v>
      </c>
      <c r="M38" s="18">
        <f t="shared" si="7"/>
        <v>-1</v>
      </c>
      <c r="N38" s="18">
        <f t="shared" si="8"/>
        <v>-8.8110038728372551E-3</v>
      </c>
    </row>
    <row r="39" spans="1:14" x14ac:dyDescent="0.25">
      <c r="A39" s="7">
        <v>50</v>
      </c>
      <c r="B39" s="7" t="s">
        <v>94</v>
      </c>
      <c r="C39" s="8">
        <v>7.4667371401595545E-2</v>
      </c>
      <c r="D39" s="8">
        <v>6.9157400648833356E-2</v>
      </c>
      <c r="E39" s="8">
        <f t="shared" si="0"/>
        <v>7.9672901252328066E-2</v>
      </c>
      <c r="F39" s="8">
        <f t="shared" si="1"/>
        <v>7.9672901252328066E-2</v>
      </c>
      <c r="G39" s="7">
        <f t="shared" si="2"/>
        <v>12</v>
      </c>
      <c r="H39" s="8">
        <v>7.1900195441876993E-2</v>
      </c>
      <c r="I39" s="8">
        <f t="shared" si="3"/>
        <v>8.9583734604507526E-2</v>
      </c>
      <c r="J39" s="7">
        <f t="shared" si="4"/>
        <v>13</v>
      </c>
      <c r="K39" s="8">
        <f t="shared" si="5"/>
        <v>7.1373960409596929E-3</v>
      </c>
      <c r="L39" s="7">
        <f t="shared" si="6"/>
        <v>13</v>
      </c>
      <c r="M39" s="18">
        <f t="shared" si="7"/>
        <v>1</v>
      </c>
      <c r="N39" s="18">
        <f t="shared" si="8"/>
        <v>7.1373960409596929E-3</v>
      </c>
    </row>
    <row r="40" spans="1:14" x14ac:dyDescent="0.25">
      <c r="A40" s="7">
        <v>52</v>
      </c>
      <c r="B40" s="7" t="s">
        <v>95</v>
      </c>
      <c r="C40" s="8">
        <v>5.9342400564613852E-2</v>
      </c>
      <c r="D40" s="8">
        <v>7.4126899733818516E-2</v>
      </c>
      <c r="E40" s="8">
        <f t="shared" si="0"/>
        <v>-0.19944850280119852</v>
      </c>
      <c r="F40" s="8">
        <f t="shared" si="1"/>
        <v>0.19944850280119852</v>
      </c>
      <c r="G40" s="7">
        <f t="shared" si="2"/>
        <v>29</v>
      </c>
      <c r="H40" s="8">
        <v>6.6540584661859095E-2</v>
      </c>
      <c r="I40" s="8">
        <f t="shared" si="3"/>
        <v>9.6799390315086095E-2</v>
      </c>
      <c r="J40" s="7">
        <f t="shared" si="4"/>
        <v>14</v>
      </c>
      <c r="K40" s="8">
        <f t="shared" si="5"/>
        <v>1.9306493470412758E-2</v>
      </c>
      <c r="L40" s="7">
        <f t="shared" si="6"/>
        <v>24</v>
      </c>
      <c r="M40" s="18">
        <f t="shared" si="7"/>
        <v>-1</v>
      </c>
      <c r="N40" s="18">
        <f t="shared" si="8"/>
        <v>-1.9306493470412758E-2</v>
      </c>
    </row>
    <row r="41" spans="1:14" x14ac:dyDescent="0.25">
      <c r="A41" s="7">
        <v>54</v>
      </c>
      <c r="B41" s="7" t="s">
        <v>96</v>
      </c>
      <c r="C41" s="8">
        <v>4.4002823096128178E-2</v>
      </c>
      <c r="D41" s="8">
        <v>5.9365783107490744E-2</v>
      </c>
      <c r="E41" s="8">
        <f t="shared" si="0"/>
        <v>-0.25878476130847289</v>
      </c>
      <c r="F41" s="8">
        <f t="shared" si="1"/>
        <v>0.25878476130847289</v>
      </c>
      <c r="G41" s="7">
        <f t="shared" si="2"/>
        <v>33</v>
      </c>
      <c r="H41" s="8">
        <v>5.15781615145008E-2</v>
      </c>
      <c r="I41" s="8">
        <f t="shared" si="3"/>
        <v>0.12488013991476737</v>
      </c>
      <c r="J41" s="7">
        <f t="shared" si="4"/>
        <v>19</v>
      </c>
      <c r="K41" s="8">
        <f t="shared" si="5"/>
        <v>3.2317077200011771E-2</v>
      </c>
      <c r="L41" s="7">
        <f t="shared" si="6"/>
        <v>29</v>
      </c>
      <c r="M41" s="18">
        <f t="shared" si="7"/>
        <v>-1</v>
      </c>
      <c r="N41" s="18">
        <f t="shared" si="8"/>
        <v>-3.2317077200011771E-2</v>
      </c>
    </row>
    <row r="42" spans="1:14" x14ac:dyDescent="0.25">
      <c r="A42" s="7">
        <v>63</v>
      </c>
      <c r="B42" s="7" t="s">
        <v>97</v>
      </c>
      <c r="C42" s="8">
        <v>8.9305543086604378E-2</v>
      </c>
      <c r="D42" s="8">
        <v>9.9179587753640636E-2</v>
      </c>
      <c r="E42" s="8">
        <f t="shared" si="0"/>
        <v>-9.9557226347452801E-2</v>
      </c>
      <c r="F42" s="8">
        <f t="shared" si="1"/>
        <v>9.9557226347452801E-2</v>
      </c>
      <c r="G42" s="7">
        <f t="shared" si="2"/>
        <v>19</v>
      </c>
      <c r="H42" s="8">
        <v>9.4051352293431603E-2</v>
      </c>
      <c r="I42" s="8">
        <f t="shared" si="3"/>
        <v>6.8484799733466092E-2</v>
      </c>
      <c r="J42" s="7">
        <f t="shared" si="4"/>
        <v>10</v>
      </c>
      <c r="K42" s="8">
        <f t="shared" si="5"/>
        <v>6.8181567084246589E-3</v>
      </c>
      <c r="L42" s="7">
        <f t="shared" si="6"/>
        <v>12</v>
      </c>
      <c r="M42" s="18">
        <f t="shared" si="7"/>
        <v>-1</v>
      </c>
      <c r="N42" s="18">
        <f t="shared" si="8"/>
        <v>-6.8181567084246589E-3</v>
      </c>
    </row>
    <row r="43" spans="1:14" x14ac:dyDescent="0.25">
      <c r="A43" s="7">
        <v>66</v>
      </c>
      <c r="B43" s="7" t="s">
        <v>98</v>
      </c>
      <c r="C43" s="8">
        <v>9.3819643553439885E-2</v>
      </c>
      <c r="D43" s="8">
        <v>0.11572773315859079</v>
      </c>
      <c r="E43" s="8">
        <f t="shared" si="0"/>
        <v>-0.18930716957126026</v>
      </c>
      <c r="F43" s="8">
        <f t="shared" si="1"/>
        <v>0.18930716957126026</v>
      </c>
      <c r="G43" s="7">
        <f t="shared" si="2"/>
        <v>27</v>
      </c>
      <c r="H43" s="8">
        <v>0.104240394603013</v>
      </c>
      <c r="I43" s="8">
        <f t="shared" si="3"/>
        <v>6.1790710319233139E-2</v>
      </c>
      <c r="J43" s="7">
        <f t="shared" si="4"/>
        <v>8</v>
      </c>
      <c r="K43" s="8">
        <f t="shared" si="5"/>
        <v>1.1697424476331689E-2</v>
      </c>
      <c r="L43" s="7">
        <f t="shared" si="6"/>
        <v>18</v>
      </c>
      <c r="M43" s="18">
        <f t="shared" si="7"/>
        <v>-1</v>
      </c>
      <c r="N43" s="18">
        <f t="shared" si="8"/>
        <v>-1.1697424476331689E-2</v>
      </c>
    </row>
    <row r="44" spans="1:14" x14ac:dyDescent="0.25">
      <c r="A44" s="7">
        <v>68</v>
      </c>
      <c r="B44" s="7" t="s">
        <v>99</v>
      </c>
      <c r="C44" s="8">
        <v>7.879528968933612E-2</v>
      </c>
      <c r="D44" s="8">
        <v>6.9434680930612377E-2</v>
      </c>
      <c r="E44" s="8">
        <f t="shared" si="0"/>
        <v>0.13481171992534982</v>
      </c>
      <c r="F44" s="8">
        <f t="shared" si="1"/>
        <v>0.13481171992534982</v>
      </c>
      <c r="G44" s="7">
        <f t="shared" si="2"/>
        <v>22</v>
      </c>
      <c r="H44" s="8">
        <v>7.4216826749921597E-2</v>
      </c>
      <c r="I44" s="8">
        <f t="shared" si="3"/>
        <v>8.6787434986691003E-2</v>
      </c>
      <c r="J44" s="7">
        <f t="shared" si="4"/>
        <v>11</v>
      </c>
      <c r="K44" s="8">
        <f t="shared" si="5"/>
        <v>1.1699963378465295E-2</v>
      </c>
      <c r="L44" s="7">
        <f t="shared" si="6"/>
        <v>19</v>
      </c>
      <c r="M44" s="18">
        <f t="shared" si="7"/>
        <v>1</v>
      </c>
      <c r="N44" s="18">
        <f t="shared" si="8"/>
        <v>1.1699963378465295E-2</v>
      </c>
    </row>
    <row r="45" spans="1:14" x14ac:dyDescent="0.25">
      <c r="A45" s="7">
        <v>70</v>
      </c>
      <c r="B45" s="7" t="s">
        <v>100</v>
      </c>
      <c r="C45" s="8">
        <v>3.3411485888204903E-2</v>
      </c>
      <c r="D45" s="8">
        <v>3.1545834876538156E-2</v>
      </c>
      <c r="E45" s="8">
        <f t="shared" si="0"/>
        <v>5.9140961682212535E-2</v>
      </c>
      <c r="F45" s="8">
        <f t="shared" si="1"/>
        <v>5.9140961682212535E-2</v>
      </c>
      <c r="G45" s="7">
        <f t="shared" si="2"/>
        <v>11</v>
      </c>
      <c r="H45" s="8">
        <v>3.24770012838645E-2</v>
      </c>
      <c r="I45" s="8">
        <f t="shared" si="3"/>
        <v>0.19832767102415474</v>
      </c>
      <c r="J45" s="7">
        <f t="shared" si="4"/>
        <v>26</v>
      </c>
      <c r="K45" s="8">
        <f t="shared" si="5"/>
        <v>1.1729289192561989E-2</v>
      </c>
      <c r="L45" s="7">
        <f t="shared" si="6"/>
        <v>20</v>
      </c>
      <c r="M45" s="18">
        <f t="shared" si="7"/>
        <v>1</v>
      </c>
      <c r="N45" s="18">
        <f t="shared" si="8"/>
        <v>1.1729289192561989E-2</v>
      </c>
    </row>
    <row r="46" spans="1:14" x14ac:dyDescent="0.25">
      <c r="A46" s="7">
        <v>73</v>
      </c>
      <c r="B46" s="7" t="s">
        <v>101</v>
      </c>
      <c r="C46" s="8">
        <v>7.0812222145366255E-2</v>
      </c>
      <c r="D46" s="8">
        <v>7.7214615487483138E-2</v>
      </c>
      <c r="E46" s="8">
        <f t="shared" si="0"/>
        <v>-8.291685844313687E-2</v>
      </c>
      <c r="F46" s="8">
        <f t="shared" si="1"/>
        <v>8.291685844313687E-2</v>
      </c>
      <c r="G46" s="7">
        <f t="shared" si="2"/>
        <v>13</v>
      </c>
      <c r="H46" s="8">
        <v>7.3976262756344696E-2</v>
      </c>
      <c r="I46" s="8">
        <f t="shared" si="3"/>
        <v>8.7069659732505203E-2</v>
      </c>
      <c r="J46" s="7">
        <f t="shared" si="4"/>
        <v>12</v>
      </c>
      <c r="K46" s="8">
        <f t="shared" si="5"/>
        <v>7.2195426507322283E-3</v>
      </c>
      <c r="L46" s="7">
        <f t="shared" si="6"/>
        <v>14</v>
      </c>
      <c r="M46" s="18">
        <f t="shared" si="7"/>
        <v>-1</v>
      </c>
      <c r="N46" s="18">
        <f t="shared" si="8"/>
        <v>-7.2195426507322283E-3</v>
      </c>
    </row>
    <row r="47" spans="1:14" x14ac:dyDescent="0.25">
      <c r="A47" s="7">
        <v>76</v>
      </c>
      <c r="B47" s="7" t="s">
        <v>102</v>
      </c>
      <c r="C47" s="8">
        <v>9.9883648009108442E-2</v>
      </c>
      <c r="D47" s="8">
        <v>0.12325684690118142</v>
      </c>
      <c r="E47" s="8">
        <f t="shared" si="0"/>
        <v>-0.18963002445464106</v>
      </c>
      <c r="F47" s="8">
        <f t="shared" si="1"/>
        <v>0.18963002445464106</v>
      </c>
      <c r="G47" s="7">
        <f t="shared" si="2"/>
        <v>28</v>
      </c>
      <c r="H47" s="8">
        <v>0.11084415752070199</v>
      </c>
      <c r="I47" s="8">
        <f t="shared" si="3"/>
        <v>5.810940486668726E-2</v>
      </c>
      <c r="J47" s="7">
        <f t="shared" si="4"/>
        <v>5</v>
      </c>
      <c r="K47" s="8">
        <f t="shared" si="5"/>
        <v>1.1019287865914542E-2</v>
      </c>
      <c r="L47" s="7">
        <f t="shared" si="6"/>
        <v>17</v>
      </c>
      <c r="M47" s="18">
        <f t="shared" si="7"/>
        <v>-1</v>
      </c>
      <c r="N47" s="18">
        <f t="shared" si="8"/>
        <v>-1.1019287865914542E-2</v>
      </c>
    </row>
    <row r="48" spans="1:14" x14ac:dyDescent="0.25">
      <c r="A48" s="7">
        <v>81</v>
      </c>
      <c r="B48" s="7" t="s">
        <v>103</v>
      </c>
      <c r="C48" s="8">
        <v>4.260681241404389E-2</v>
      </c>
      <c r="D48" s="8">
        <v>4.4061194737114784E-2</v>
      </c>
      <c r="E48" s="8">
        <f t="shared" si="0"/>
        <v>-3.300823619850235E-2</v>
      </c>
      <c r="F48" s="8">
        <f t="shared" si="1"/>
        <v>3.300823619850235E-2</v>
      </c>
      <c r="G48" s="7">
        <f t="shared" si="2"/>
        <v>9</v>
      </c>
      <c r="H48" s="8">
        <v>4.3333770736034498E-2</v>
      </c>
      <c r="I48" s="8">
        <f t="shared" si="3"/>
        <v>0.14863899257031879</v>
      </c>
      <c r="J48" s="7">
        <f t="shared" si="4"/>
        <v>22</v>
      </c>
      <c r="K48" s="8">
        <f t="shared" si="5"/>
        <v>4.9063109750685186E-3</v>
      </c>
      <c r="L48" s="7">
        <f t="shared" si="6"/>
        <v>8</v>
      </c>
      <c r="M48" s="18">
        <f t="shared" si="7"/>
        <v>-1</v>
      </c>
      <c r="N48" s="18">
        <f t="shared" si="8"/>
        <v>-4.9063109750685186E-3</v>
      </c>
    </row>
    <row r="49" spans="1:25" x14ac:dyDescent="0.25">
      <c r="A49" s="7">
        <v>85</v>
      </c>
      <c r="B49" s="7" t="s">
        <v>104</v>
      </c>
      <c r="C49" s="8">
        <v>9.9428098633752113E-2</v>
      </c>
      <c r="D49" s="8">
        <v>9.8629400316813415E-2</v>
      </c>
      <c r="E49" s="8">
        <f t="shared" si="0"/>
        <v>8.0979739750333193E-3</v>
      </c>
      <c r="F49" s="8">
        <f t="shared" si="1"/>
        <v>8.0979739750333193E-3</v>
      </c>
      <c r="G49" s="7">
        <f t="shared" si="2"/>
        <v>1</v>
      </c>
      <c r="H49" s="8">
        <v>9.9026635114211198E-2</v>
      </c>
      <c r="I49" s="8">
        <f t="shared" si="3"/>
        <v>6.5043995679026939E-2</v>
      </c>
      <c r="J49" s="7">
        <f t="shared" si="4"/>
        <v>9</v>
      </c>
      <c r="K49" s="8">
        <f t="shared" si="5"/>
        <v>5.2672458424093981E-4</v>
      </c>
      <c r="L49" s="7">
        <f t="shared" si="6"/>
        <v>1</v>
      </c>
      <c r="M49" s="18">
        <f t="shared" si="7"/>
        <v>1</v>
      </c>
      <c r="N49" s="18">
        <f t="shared" si="8"/>
        <v>5.2672458424093981E-4</v>
      </c>
    </row>
    <row r="50" spans="1:25" x14ac:dyDescent="0.25">
      <c r="A50" s="7">
        <v>86</v>
      </c>
      <c r="B50" s="7" t="s">
        <v>105</v>
      </c>
      <c r="C50" s="8">
        <v>2.5036703750563102E-2</v>
      </c>
      <c r="D50" s="8">
        <v>2.2809684485007923E-2</v>
      </c>
      <c r="E50" s="8">
        <f t="shared" si="0"/>
        <v>9.763481239816918E-2</v>
      </c>
      <c r="F50" s="8">
        <f t="shared" si="1"/>
        <v>9.763481239816918E-2</v>
      </c>
      <c r="G50" s="7">
        <f t="shared" si="2"/>
        <v>18</v>
      </c>
      <c r="H50" s="8">
        <v>2.3923188110698799E-2</v>
      </c>
      <c r="I50" s="8">
        <f t="shared" si="3"/>
        <v>0.26924037033328269</v>
      </c>
      <c r="J50" s="7">
        <f t="shared" si="4"/>
        <v>29</v>
      </c>
      <c r="K50" s="8">
        <f t="shared" si="5"/>
        <v>2.628723304750365E-2</v>
      </c>
      <c r="L50" s="7">
        <f t="shared" si="6"/>
        <v>27</v>
      </c>
      <c r="M50" s="18">
        <f t="shared" si="7"/>
        <v>1</v>
      </c>
      <c r="N50" s="18">
        <f t="shared" si="8"/>
        <v>2.628723304750365E-2</v>
      </c>
    </row>
    <row r="51" spans="1:25" x14ac:dyDescent="0.25">
      <c r="A51" s="7">
        <v>88</v>
      </c>
      <c r="B51" s="7" t="s">
        <v>106</v>
      </c>
      <c r="C51" s="8">
        <v>0.14727367786995102</v>
      </c>
      <c r="D51" s="8">
        <v>0.12731357058153461</v>
      </c>
      <c r="E51" s="8">
        <f t="shared" si="0"/>
        <v>0.15677910215889737</v>
      </c>
      <c r="F51" s="8">
        <f t="shared" si="1"/>
        <v>0.15677910215889737</v>
      </c>
      <c r="G51" s="7">
        <f t="shared" si="2"/>
        <v>24</v>
      </c>
      <c r="H51" s="8">
        <v>0.137655537236609</v>
      </c>
      <c r="I51" s="8">
        <f t="shared" si="3"/>
        <v>4.6791347124715194E-2</v>
      </c>
      <c r="J51" s="7">
        <f t="shared" si="4"/>
        <v>2</v>
      </c>
      <c r="K51" s="8">
        <f t="shared" si="5"/>
        <v>7.3359053910181521E-3</v>
      </c>
      <c r="L51" s="7">
        <f t="shared" si="6"/>
        <v>15</v>
      </c>
      <c r="M51" s="18">
        <f t="shared" si="7"/>
        <v>1</v>
      </c>
      <c r="N51" s="18">
        <f t="shared" si="8"/>
        <v>7.3359053910181521E-3</v>
      </c>
    </row>
    <row r="52" spans="1:25" x14ac:dyDescent="0.25">
      <c r="A52" s="7">
        <v>91</v>
      </c>
      <c r="B52" s="7" t="s">
        <v>107</v>
      </c>
      <c r="C52" s="8">
        <v>2.1944793510626774E-2</v>
      </c>
      <c r="D52" s="8">
        <v>2.8383370873619303E-2</v>
      </c>
      <c r="E52" s="8">
        <f t="shared" si="0"/>
        <v>-0.22684329467634914</v>
      </c>
      <c r="F52" s="8">
        <f t="shared" si="1"/>
        <v>0.22684329467634914</v>
      </c>
      <c r="G52" s="7">
        <f t="shared" si="2"/>
        <v>31</v>
      </c>
      <c r="H52" s="8">
        <v>2.52691945077223E-2</v>
      </c>
      <c r="I52" s="8">
        <f t="shared" si="3"/>
        <v>0.25489882649440704</v>
      </c>
      <c r="J52" s="7">
        <f t="shared" si="4"/>
        <v>28</v>
      </c>
      <c r="K52" s="8">
        <f t="shared" si="5"/>
        <v>5.7822089611126365E-2</v>
      </c>
      <c r="L52" s="7">
        <f t="shared" si="6"/>
        <v>32</v>
      </c>
      <c r="M52" s="18">
        <f t="shared" si="7"/>
        <v>-1</v>
      </c>
      <c r="N52" s="18">
        <f t="shared" si="8"/>
        <v>-5.7822089611126365E-2</v>
      </c>
    </row>
    <row r="53" spans="1:25" x14ac:dyDescent="0.25">
      <c r="A53" s="7">
        <v>94</v>
      </c>
      <c r="B53" s="7" t="s">
        <v>108</v>
      </c>
      <c r="C53" s="8">
        <v>2.1533181347146955E-2</v>
      </c>
      <c r="D53" s="8">
        <v>2.1995268446456429E-2</v>
      </c>
      <c r="E53" s="8">
        <f t="shared" si="0"/>
        <v>-2.1008477365681743E-2</v>
      </c>
      <c r="F53" s="8">
        <f t="shared" si="1"/>
        <v>2.1008477365681743E-2</v>
      </c>
      <c r="G53" s="7">
        <f t="shared" si="2"/>
        <v>5</v>
      </c>
      <c r="H53" s="8">
        <v>2.17720787363892E-2</v>
      </c>
      <c r="I53" s="8">
        <f t="shared" si="3"/>
        <v>0.29584166511909077</v>
      </c>
      <c r="J53" s="7">
        <f t="shared" si="4"/>
        <v>30</v>
      </c>
      <c r="K53" s="8">
        <f t="shared" si="5"/>
        <v>6.2151829254800161E-3</v>
      </c>
      <c r="L53" s="7">
        <f t="shared" si="6"/>
        <v>10</v>
      </c>
      <c r="M53" s="18">
        <f t="shared" si="7"/>
        <v>-1</v>
      </c>
      <c r="N53" s="18">
        <f t="shared" si="8"/>
        <v>-6.2151829254800161E-3</v>
      </c>
    </row>
    <row r="54" spans="1:25" x14ac:dyDescent="0.25">
      <c r="A54" s="7">
        <v>95</v>
      </c>
      <c r="B54" s="7" t="s">
        <v>109</v>
      </c>
      <c r="C54" s="8">
        <v>4.3811910057410301E-2</v>
      </c>
      <c r="D54" s="8">
        <v>3.709543940816537E-2</v>
      </c>
      <c r="E54" s="8">
        <f t="shared" si="0"/>
        <v>0.18105920178873836</v>
      </c>
      <c r="F54" s="8">
        <f t="shared" si="1"/>
        <v>0.18105920178873836</v>
      </c>
      <c r="G54" s="7">
        <f t="shared" si="2"/>
        <v>26</v>
      </c>
      <c r="H54" s="8">
        <v>4.0293776337554398E-2</v>
      </c>
      <c r="I54" s="8">
        <f>MIN($H$24:$H$56)/H54</f>
        <v>0.15985317366429466</v>
      </c>
      <c r="J54" s="7">
        <f t="shared" si="4"/>
        <v>23</v>
      </c>
      <c r="K54" s="8">
        <f t="shared" si="5"/>
        <v>2.8942888027053762E-2</v>
      </c>
      <c r="L54" s="7">
        <f t="shared" si="6"/>
        <v>28</v>
      </c>
      <c r="M54" s="18">
        <f t="shared" si="7"/>
        <v>1</v>
      </c>
      <c r="N54" s="18">
        <f t="shared" si="8"/>
        <v>2.8942888027053762E-2</v>
      </c>
    </row>
    <row r="55" spans="1:25" x14ac:dyDescent="0.25">
      <c r="A55" s="7">
        <v>97</v>
      </c>
      <c r="B55" s="7" t="s">
        <v>110</v>
      </c>
      <c r="C55" s="8">
        <v>1.5011970390156929E-2</v>
      </c>
      <c r="D55" s="8">
        <v>1.6811655001228075E-2</v>
      </c>
      <c r="E55" s="8">
        <f t="shared" si="0"/>
        <v>-0.1070498181731472</v>
      </c>
      <c r="F55" s="8">
        <f t="shared" si="1"/>
        <v>0.1070498181731472</v>
      </c>
      <c r="G55" s="7">
        <f t="shared" si="2"/>
        <v>20</v>
      </c>
      <c r="H55" s="8">
        <v>1.5950076103706901E-2</v>
      </c>
      <c r="I55" s="8">
        <f t="shared" si="3"/>
        <v>0.40382804349004825</v>
      </c>
      <c r="J55" s="7">
        <f>RANK(I55,$I$24:$I$56,1)</f>
        <v>32</v>
      </c>
      <c r="K55" s="8">
        <f t="shared" si="5"/>
        <v>4.3229718628827442E-2</v>
      </c>
      <c r="L55" s="7">
        <f t="shared" si="6"/>
        <v>31</v>
      </c>
      <c r="M55" s="18">
        <f t="shared" si="7"/>
        <v>-1</v>
      </c>
      <c r="N55" s="18">
        <f t="shared" si="8"/>
        <v>-4.3229718628827442E-2</v>
      </c>
    </row>
    <row r="56" spans="1:25" x14ac:dyDescent="0.25">
      <c r="A56" s="7">
        <v>99</v>
      </c>
      <c r="B56" s="7" t="s">
        <v>111</v>
      </c>
      <c r="C56" s="8">
        <v>7.1276658408357093E-3</v>
      </c>
      <c r="D56" s="8">
        <v>5.8078401448923376E-3</v>
      </c>
      <c r="E56" s="8">
        <f t="shared" si="0"/>
        <v>0.22724897087673507</v>
      </c>
      <c r="F56" s="8">
        <f t="shared" si="1"/>
        <v>0.22724897087673507</v>
      </c>
      <c r="G56" s="7">
        <f t="shared" si="2"/>
        <v>32</v>
      </c>
      <c r="H56" s="8">
        <v>6.4410880264773301E-3</v>
      </c>
      <c r="I56" s="8">
        <f t="shared" si="3"/>
        <v>1</v>
      </c>
      <c r="J56" s="7">
        <f t="shared" si="4"/>
        <v>33</v>
      </c>
      <c r="K56" s="8">
        <f t="shared" si="5"/>
        <v>0.22724897087673507</v>
      </c>
      <c r="L56" s="7">
        <f t="shared" si="6"/>
        <v>33</v>
      </c>
      <c r="M56" s="18">
        <f t="shared" si="7"/>
        <v>1</v>
      </c>
      <c r="N56" s="18">
        <f t="shared" si="8"/>
        <v>0.22724897087673507</v>
      </c>
    </row>
    <row r="57" spans="1:25" customFormat="1" ht="13.35" customHeight="1" x14ac:dyDescent="0.25">
      <c r="A57" s="30" t="s">
        <v>112</v>
      </c>
      <c r="B57" s="30"/>
      <c r="C57" s="30"/>
      <c r="D57" s="30"/>
      <c r="E57" s="30"/>
      <c r="F57" s="30"/>
      <c r="G57" s="30"/>
      <c r="H57" s="30"/>
      <c r="I57" s="30"/>
      <c r="J57" s="30"/>
      <c r="K57" s="30"/>
      <c r="L57" s="30"/>
      <c r="M57" s="18"/>
      <c r="N57" s="18"/>
      <c r="O57" s="18"/>
      <c r="P57" s="18"/>
      <c r="Q57" s="18"/>
      <c r="R57" s="18"/>
      <c r="S57" s="18"/>
      <c r="T57" s="18"/>
      <c r="U57" s="18"/>
      <c r="V57" s="18"/>
      <c r="W57" s="18"/>
      <c r="X57" s="18"/>
      <c r="Y57" s="18"/>
    </row>
    <row r="58" spans="1:25" customFormat="1" ht="13.35" customHeight="1" x14ac:dyDescent="0.25">
      <c r="A58" s="31" t="s">
        <v>113</v>
      </c>
      <c r="B58" s="31"/>
      <c r="C58" s="19">
        <f>AVERAGE(C24:C56)</f>
        <v>6.689858120936279E-2</v>
      </c>
      <c r="D58" s="19">
        <f>AVERAGE(D24:D56)</f>
        <v>7.0320089671407071E-2</v>
      </c>
      <c r="E58" s="19">
        <f>AVERAGE(E24:E56)</f>
        <v>-3.5270894148103811E-2</v>
      </c>
      <c r="F58" s="19">
        <f>AVERAGE(F24:F56)</f>
        <v>0.10651307860504922</v>
      </c>
      <c r="G58" s="15" t="s">
        <v>114</v>
      </c>
      <c r="H58" s="19">
        <f>AVERAGE(H24:H56)</f>
        <v>6.8549963491074381E-2</v>
      </c>
      <c r="I58" s="19">
        <f>AVERAGE(I24:I56)</f>
        <v>0.16515997308880792</v>
      </c>
      <c r="J58" s="15" t="s">
        <v>114</v>
      </c>
      <c r="K58" s="19">
        <f>AVERAGE(K24:K56)</f>
        <v>2.0425098534601848E-2</v>
      </c>
      <c r="L58" s="15" t="s">
        <v>114</v>
      </c>
      <c r="M58" s="18"/>
      <c r="N58" s="18"/>
      <c r="O58" s="18"/>
      <c r="P58" s="18"/>
      <c r="Q58" s="18"/>
      <c r="R58" s="18"/>
      <c r="S58" s="18"/>
      <c r="T58" s="18"/>
      <c r="U58" s="18"/>
      <c r="V58" s="18"/>
      <c r="W58" s="18"/>
      <c r="X58" s="18"/>
      <c r="Y58" s="18"/>
    </row>
    <row r="59" spans="1:25" customFormat="1" ht="13.35" customHeight="1" x14ac:dyDescent="0.25">
      <c r="A59" s="31" t="s">
        <v>115</v>
      </c>
      <c r="B59" s="31"/>
      <c r="C59" s="19">
        <f>_xlfn.STDEV.S(C24:C56)</f>
        <v>4.8688281283195391E-2</v>
      </c>
      <c r="D59" s="19">
        <f t="shared" ref="D59:K59" si="9">_xlfn.STDEV.S(D24:D56)</f>
        <v>5.1372763210777821E-2</v>
      </c>
      <c r="E59" s="19">
        <f t="shared" si="9"/>
        <v>0.12599433893360448</v>
      </c>
      <c r="F59" s="19">
        <f t="shared" si="9"/>
        <v>7.3877718259803424E-2</v>
      </c>
      <c r="G59" s="15" t="s">
        <v>114</v>
      </c>
      <c r="H59" s="19">
        <f t="shared" si="9"/>
        <v>4.9747153593200449E-2</v>
      </c>
      <c r="I59" s="19">
        <f t="shared" si="9"/>
        <v>0.17659660796506518</v>
      </c>
      <c r="J59" s="15" t="s">
        <v>114</v>
      </c>
      <c r="K59" s="19">
        <f t="shared" si="9"/>
        <v>3.9512201327183201E-2</v>
      </c>
      <c r="L59" s="15" t="s">
        <v>114</v>
      </c>
      <c r="M59" s="18"/>
      <c r="N59" s="18"/>
      <c r="O59" s="18"/>
      <c r="P59" s="18"/>
      <c r="Q59" s="18"/>
      <c r="R59" s="18"/>
      <c r="S59" s="18"/>
      <c r="T59" s="18"/>
      <c r="U59" s="18"/>
      <c r="V59" s="18"/>
      <c r="W59" s="18"/>
      <c r="X59" s="18"/>
      <c r="Y59" s="18"/>
    </row>
    <row r="60" spans="1:25" customFormat="1" ht="13.35" customHeight="1" x14ac:dyDescent="0.25">
      <c r="A60" s="31" t="s">
        <v>116</v>
      </c>
      <c r="B60" s="31"/>
      <c r="C60" s="19">
        <f>_xlfn.VAR.S(C24:C56)</f>
        <v>2.3705487343115544E-3</v>
      </c>
      <c r="D60" s="19">
        <f t="shared" ref="D60:K60" si="10">_xlfn.VAR.S(D24:D56)</f>
        <v>2.639160799910647E-3</v>
      </c>
      <c r="E60" s="19">
        <f t="shared" si="10"/>
        <v>1.5874573443316001E-2</v>
      </c>
      <c r="F60" s="19">
        <f t="shared" si="10"/>
        <v>5.4579172552748929E-3</v>
      </c>
      <c r="G60" s="15" t="s">
        <v>114</v>
      </c>
      <c r="H60" s="19">
        <f t="shared" si="10"/>
        <v>2.4747792906254767E-3</v>
      </c>
      <c r="I60" s="19">
        <f t="shared" si="10"/>
        <v>3.118636194476692E-2</v>
      </c>
      <c r="J60" s="15" t="s">
        <v>114</v>
      </c>
      <c r="K60" s="19">
        <f t="shared" si="10"/>
        <v>1.5612140537198578E-3</v>
      </c>
      <c r="L60" s="15" t="s">
        <v>114</v>
      </c>
      <c r="M60" s="18"/>
      <c r="N60" s="18"/>
      <c r="O60" s="18"/>
      <c r="P60" s="18"/>
      <c r="Q60" s="18"/>
      <c r="R60" s="18"/>
      <c r="S60" s="18"/>
      <c r="T60" s="18"/>
      <c r="U60" s="18"/>
      <c r="V60" s="18"/>
      <c r="W60" s="18"/>
      <c r="X60" s="18"/>
      <c r="Y60" s="18"/>
    </row>
    <row r="61" spans="1:25" customFormat="1" ht="13.35" customHeight="1" x14ac:dyDescent="0.25">
      <c r="A61" s="31" t="s">
        <v>117</v>
      </c>
      <c r="B61" s="31"/>
      <c r="C61" s="19">
        <f>MAX(C24:C56)</f>
        <v>0.24641796963184068</v>
      </c>
      <c r="D61" s="19">
        <f t="shared" ref="D61:K61" si="11">MAX(D24:D56)</f>
        <v>0.26998111625294008</v>
      </c>
      <c r="E61" s="19">
        <f t="shared" si="11"/>
        <v>0.22724897087673507</v>
      </c>
      <c r="F61" s="19">
        <f t="shared" si="11"/>
        <v>0.25878476130847289</v>
      </c>
      <c r="G61" s="15" t="s">
        <v>114</v>
      </c>
      <c r="H61" s="19">
        <f t="shared" si="11"/>
        <v>0.25770163147428599</v>
      </c>
      <c r="I61" s="19">
        <f t="shared" si="11"/>
        <v>1</v>
      </c>
      <c r="J61" s="15" t="s">
        <v>114</v>
      </c>
      <c r="K61" s="19">
        <f t="shared" si="11"/>
        <v>0.22724897087673507</v>
      </c>
      <c r="L61" s="15" t="s">
        <v>114</v>
      </c>
      <c r="M61" s="18"/>
      <c r="N61" s="18"/>
      <c r="O61" s="18"/>
      <c r="P61" s="18"/>
      <c r="Q61" s="18"/>
      <c r="R61" s="18"/>
      <c r="S61" s="18"/>
      <c r="T61" s="18"/>
      <c r="U61" s="18"/>
      <c r="V61" s="18"/>
      <c r="W61" s="18"/>
      <c r="X61" s="18"/>
      <c r="Y61" s="18"/>
    </row>
    <row r="62" spans="1:25" customFormat="1" ht="13.35" customHeight="1" x14ac:dyDescent="0.25">
      <c r="A62" s="31" t="s">
        <v>118</v>
      </c>
      <c r="B62" s="31"/>
      <c r="C62" s="19">
        <f>MIN(C24:C56)</f>
        <v>7.1276658408357093E-3</v>
      </c>
      <c r="D62" s="19">
        <f>MIN(D24:D56)</f>
        <v>5.8078401448923376E-3</v>
      </c>
      <c r="E62" s="19">
        <f>MIN(E24:E56)</f>
        <v>-0.25878476130847289</v>
      </c>
      <c r="F62" s="19">
        <f>MIN(F24:F56)</f>
        <v>8.0979739750333193E-3</v>
      </c>
      <c r="G62" s="15" t="s">
        <v>114</v>
      </c>
      <c r="H62" s="19">
        <f>MIN(H24:H56)</f>
        <v>6.4410880264773301E-3</v>
      </c>
      <c r="I62" s="19">
        <f>MIN(I24:I56)</f>
        <v>2.4994362626377224E-2</v>
      </c>
      <c r="J62" s="15" t="s">
        <v>114</v>
      </c>
      <c r="K62" s="19">
        <f>MIN(K24:K56)</f>
        <v>5.2672458424093981E-4</v>
      </c>
      <c r="L62" s="15" t="s">
        <v>114</v>
      </c>
      <c r="M62" s="18"/>
      <c r="N62" s="18"/>
      <c r="O62" s="18"/>
      <c r="P62" s="18"/>
      <c r="Q62" s="18"/>
      <c r="R62" s="18"/>
      <c r="S62" s="18"/>
      <c r="T62" s="18"/>
      <c r="U62" s="18"/>
      <c r="V62" s="18"/>
      <c r="W62" s="18"/>
      <c r="X62" s="18"/>
      <c r="Y62" s="18"/>
    </row>
    <row r="63" spans="1:25" ht="18.75" x14ac:dyDescent="0.25">
      <c r="A63" s="22" t="s">
        <v>119</v>
      </c>
      <c r="B63" s="22"/>
      <c r="C63" s="22"/>
      <c r="D63" s="22"/>
      <c r="E63" s="22"/>
      <c r="F63" s="22"/>
      <c r="G63" s="22"/>
      <c r="H63" s="22"/>
      <c r="I63" s="22"/>
      <c r="J63" s="22"/>
      <c r="K63" s="22"/>
      <c r="L63" s="22"/>
    </row>
    <row r="64" spans="1:25" ht="43.7" customHeight="1" x14ac:dyDescent="0.25">
      <c r="A64" s="23"/>
      <c r="B64" s="23"/>
      <c r="C64" s="23"/>
      <c r="D64" s="23"/>
      <c r="E64" s="23"/>
      <c r="F64" s="23"/>
      <c r="G64" s="23"/>
      <c r="H64" s="23"/>
      <c r="I64" s="23"/>
      <c r="J64" s="23"/>
      <c r="K64" s="23"/>
      <c r="L64" s="23"/>
    </row>
  </sheetData>
  <mergeCells count="20">
    <mergeCell ref="B18:L18"/>
    <mergeCell ref="A14:L14"/>
    <mergeCell ref="B15:F15"/>
    <mergeCell ref="H15:L15"/>
    <mergeCell ref="B16:L16"/>
    <mergeCell ref="B17:L17"/>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E0AB50-ECE5-4FA5-B2EF-20EF99BE3D6E}">
  <dimension ref="A14:Y64"/>
  <sheetViews>
    <sheetView zoomScale="80" zoomScaleNormal="80" workbookViewId="0"/>
  </sheetViews>
  <sheetFormatPr baseColWidth="10" defaultColWidth="12.140625" defaultRowHeight="15" x14ac:dyDescent="0.25"/>
  <cols>
    <col min="1" max="1" width="17.85546875" style="9" customWidth="1"/>
    <col min="2" max="12" width="15.140625" style="9" customWidth="1"/>
    <col min="13" max="16384" width="12.140625" style="1"/>
  </cols>
  <sheetData>
    <row r="14" spans="1:12" ht="18.75" x14ac:dyDescent="0.25">
      <c r="A14" s="22" t="s">
        <v>55</v>
      </c>
      <c r="B14" s="22"/>
      <c r="C14" s="22"/>
      <c r="D14" s="22"/>
      <c r="E14" s="22"/>
      <c r="F14" s="22"/>
      <c r="G14" s="22"/>
      <c r="H14" s="22"/>
      <c r="I14" s="22"/>
      <c r="J14" s="22"/>
      <c r="K14" s="22"/>
      <c r="L14" s="22"/>
    </row>
    <row r="15" spans="1:12" s="4" customFormat="1" ht="44.1" customHeight="1" x14ac:dyDescent="0.25">
      <c r="A15" s="2" t="s">
        <v>1</v>
      </c>
      <c r="B15" s="32" t="s">
        <v>9</v>
      </c>
      <c r="C15" s="33"/>
      <c r="D15" s="33"/>
      <c r="E15" s="33"/>
      <c r="F15" s="34"/>
      <c r="G15" s="3" t="s">
        <v>3</v>
      </c>
      <c r="H15" s="35" t="s">
        <v>11</v>
      </c>
      <c r="I15" s="35"/>
      <c r="J15" s="35"/>
      <c r="K15" s="35"/>
      <c r="L15" s="35"/>
    </row>
    <row r="16" spans="1:12" s="4" customFormat="1" ht="44.1" customHeight="1" x14ac:dyDescent="0.25">
      <c r="A16" s="2" t="s">
        <v>5</v>
      </c>
      <c r="B16" s="24" t="s">
        <v>17</v>
      </c>
      <c r="C16" s="24"/>
      <c r="D16" s="24"/>
      <c r="E16" s="24"/>
      <c r="F16" s="24"/>
      <c r="G16" s="24"/>
      <c r="H16" s="24"/>
      <c r="I16" s="24"/>
      <c r="J16" s="24"/>
      <c r="K16" s="24"/>
      <c r="L16" s="24"/>
    </row>
    <row r="17" spans="1:14" s="4" customFormat="1" ht="44.1" customHeight="1" x14ac:dyDescent="0.25">
      <c r="A17" s="2" t="s">
        <v>56</v>
      </c>
      <c r="B17" s="24" t="s">
        <v>182</v>
      </c>
      <c r="C17" s="24"/>
      <c r="D17" s="24"/>
      <c r="E17" s="24"/>
      <c r="F17" s="24"/>
      <c r="G17" s="24"/>
      <c r="H17" s="24"/>
      <c r="I17" s="24"/>
      <c r="J17" s="24"/>
      <c r="K17" s="24"/>
      <c r="L17" s="24"/>
    </row>
    <row r="18" spans="1:14" s="4" customFormat="1" ht="44.1" customHeight="1" x14ac:dyDescent="0.25">
      <c r="A18" s="2" t="s">
        <v>58</v>
      </c>
      <c r="B18" s="24" t="s">
        <v>120</v>
      </c>
      <c r="C18" s="24"/>
      <c r="D18" s="24"/>
      <c r="E18" s="24"/>
      <c r="F18" s="24"/>
      <c r="G18" s="24"/>
      <c r="H18" s="24"/>
      <c r="I18" s="24"/>
      <c r="J18" s="24"/>
      <c r="K18" s="24"/>
      <c r="L18" s="24"/>
    </row>
    <row r="19" spans="1:14" s="4" customFormat="1" ht="44.1" customHeight="1" x14ac:dyDescent="0.25">
      <c r="A19" s="2" t="s">
        <v>60</v>
      </c>
      <c r="B19" s="24"/>
      <c r="C19" s="24"/>
      <c r="D19" s="24"/>
      <c r="E19" s="24"/>
      <c r="F19" s="24"/>
      <c r="G19" s="24"/>
      <c r="H19" s="24"/>
      <c r="I19" s="24"/>
      <c r="J19" s="24"/>
      <c r="K19" s="24"/>
      <c r="L19" s="24"/>
    </row>
    <row r="20" spans="1:14" s="4" customFormat="1" ht="44.1" customHeight="1" x14ac:dyDescent="0.25">
      <c r="A20" s="2" t="s">
        <v>61</v>
      </c>
      <c r="B20" s="24" t="s">
        <v>167</v>
      </c>
      <c r="C20" s="24"/>
      <c r="D20" s="24"/>
      <c r="E20" s="24"/>
      <c r="F20" s="24"/>
      <c r="G20" s="24"/>
      <c r="H20" s="24"/>
      <c r="I20" s="24"/>
      <c r="J20" s="24"/>
      <c r="K20" s="24"/>
      <c r="L20" s="24"/>
    </row>
    <row r="21" spans="1:14" s="4" customFormat="1" ht="43.7" customHeight="1" x14ac:dyDescent="0.25">
      <c r="A21" s="16" t="s">
        <v>62</v>
      </c>
      <c r="B21" s="25" t="s">
        <v>121</v>
      </c>
      <c r="C21" s="25"/>
      <c r="D21" s="25"/>
      <c r="E21" s="17" t="s">
        <v>64</v>
      </c>
      <c r="F21" s="26" t="s">
        <v>17</v>
      </c>
      <c r="G21" s="27"/>
      <c r="H21" s="27"/>
      <c r="I21" s="28"/>
      <c r="J21" s="14" t="s">
        <v>65</v>
      </c>
      <c r="K21" s="29" t="s">
        <v>14</v>
      </c>
      <c r="L21" s="29"/>
    </row>
    <row r="22" spans="1:14" ht="18.75" x14ac:dyDescent="0.25">
      <c r="A22" s="22" t="s">
        <v>66</v>
      </c>
      <c r="B22" s="22"/>
      <c r="C22" s="22"/>
      <c r="D22" s="22"/>
      <c r="E22" s="22"/>
      <c r="F22" s="22"/>
      <c r="G22" s="22"/>
      <c r="H22" s="22"/>
      <c r="I22" s="22"/>
      <c r="J22" s="22"/>
      <c r="K22" s="22"/>
      <c r="L22" s="22"/>
    </row>
    <row r="23" spans="1:14" s="6" customFormat="1" ht="32.25" customHeight="1" x14ac:dyDescent="0.25">
      <c r="A23" s="3" t="s">
        <v>67</v>
      </c>
      <c r="B23" s="5" t="s">
        <v>68</v>
      </c>
      <c r="C23" s="2" t="s">
        <v>69</v>
      </c>
      <c r="D23" s="2" t="s">
        <v>70</v>
      </c>
      <c r="E23" s="2" t="s">
        <v>71</v>
      </c>
      <c r="F23" s="2" t="s">
        <v>72</v>
      </c>
      <c r="G23" s="2" t="s">
        <v>73</v>
      </c>
      <c r="H23" s="2" t="s">
        <v>74</v>
      </c>
      <c r="I23" s="2" t="s">
        <v>75</v>
      </c>
      <c r="J23" s="2" t="s">
        <v>76</v>
      </c>
      <c r="K23" s="2" t="s">
        <v>77</v>
      </c>
      <c r="L23" s="2" t="s">
        <v>78</v>
      </c>
    </row>
    <row r="24" spans="1:14" x14ac:dyDescent="0.25">
      <c r="A24" s="7">
        <v>5</v>
      </c>
      <c r="B24" s="7" t="s">
        <v>79</v>
      </c>
      <c r="C24" s="8">
        <v>6.18096293189737</v>
      </c>
      <c r="D24" s="8">
        <v>6.2188498205899299</v>
      </c>
      <c r="E24" s="8">
        <f>(C24-D24)/D24</f>
        <v>-6.0922662205349478E-3</v>
      </c>
      <c r="F24" s="20">
        <f>ABS(E24)</f>
        <v>6.0922662205349478E-3</v>
      </c>
      <c r="G24" s="7">
        <f>RANK(F24,$F$24:$F$56,1)</f>
        <v>25</v>
      </c>
      <c r="H24" s="8">
        <v>6.2010046266321801</v>
      </c>
      <c r="I24" s="20">
        <f>MIN($H$24:$H$56)/H24</f>
        <v>0.94486158791494634</v>
      </c>
      <c r="J24" s="7">
        <f>RANK(I24,$I$24:$I$56,1)</f>
        <v>3</v>
      </c>
      <c r="K24" s="21">
        <f>I24*F24</f>
        <v>5.7563483351352395E-3</v>
      </c>
      <c r="L24" s="7">
        <f>RANK(K24,$K$24:$K$56,1)</f>
        <v>25</v>
      </c>
      <c r="M24" s="18">
        <f>IF(E24&gt;0,1,-1)</f>
        <v>-1</v>
      </c>
      <c r="N24" s="18">
        <f>K24*M24</f>
        <v>-5.7563483351352395E-3</v>
      </c>
    </row>
    <row r="25" spans="1:14" x14ac:dyDescent="0.25">
      <c r="A25" s="7">
        <v>8</v>
      </c>
      <c r="B25" s="7" t="s">
        <v>80</v>
      </c>
      <c r="C25" s="8">
        <v>6.0298155579844801</v>
      </c>
      <c r="D25" s="8">
        <v>6.0202456891435903</v>
      </c>
      <c r="E25" s="8">
        <f t="shared" ref="E25:E56" si="0">(C25-D25)/D25</f>
        <v>1.5896143338713475E-3</v>
      </c>
      <c r="F25" s="20">
        <f t="shared" ref="F25:F56" si="1">ABS(E25)</f>
        <v>1.5896143338713475E-3</v>
      </c>
      <c r="G25" s="7">
        <f t="shared" ref="G25:G56" si="2">RANK(F25,$F$24:$F$56,1)</f>
        <v>12</v>
      </c>
      <c r="H25" s="8">
        <v>6.0247181909608303</v>
      </c>
      <c r="I25" s="20">
        <f t="shared" ref="I25:I53" si="3">MIN($H$24:$H$56)/H25</f>
        <v>0.97250873691955952</v>
      </c>
      <c r="J25" s="7">
        <f t="shared" ref="J25:J56" si="4">RANK(I25,$I$24:$I$56,1)</f>
        <v>20</v>
      </c>
      <c r="K25" s="21">
        <f t="shared" ref="K25:K56" si="5">I25*F25</f>
        <v>1.5459138280224511E-3</v>
      </c>
      <c r="L25" s="7">
        <f t="shared" ref="L25:L56" si="6">RANK(K25,$K$24:$K$56,1)</f>
        <v>12</v>
      </c>
      <c r="M25" s="18">
        <f t="shared" ref="M25:M56" si="7">IF(E25&gt;0,1,-1)</f>
        <v>1</v>
      </c>
      <c r="N25" s="18">
        <f t="shared" ref="N25:N56" si="8">K25*M25</f>
        <v>1.5459138280224511E-3</v>
      </c>
    </row>
    <row r="26" spans="1:14" x14ac:dyDescent="0.25">
      <c r="A26" s="7">
        <v>11</v>
      </c>
      <c r="B26" s="7" t="s">
        <v>81</v>
      </c>
      <c r="C26" s="8">
        <v>6.2674897688170503</v>
      </c>
      <c r="D26" s="8">
        <v>6.2579085749837304</v>
      </c>
      <c r="E26" s="8">
        <f t="shared" si="0"/>
        <v>1.5310536609021666E-3</v>
      </c>
      <c r="F26" s="20">
        <f t="shared" si="1"/>
        <v>1.5310536609021666E-3</v>
      </c>
      <c r="G26" s="7">
        <f t="shared" si="2"/>
        <v>11</v>
      </c>
      <c r="H26" s="8">
        <v>6.2625837387269696</v>
      </c>
      <c r="I26" s="20">
        <f t="shared" si="3"/>
        <v>0.93557089575597763</v>
      </c>
      <c r="J26" s="7">
        <f t="shared" si="4"/>
        <v>1</v>
      </c>
      <c r="K26" s="21">
        <f t="shared" si="5"/>
        <v>1.4324092449807088E-3</v>
      </c>
      <c r="L26" s="7">
        <f t="shared" si="6"/>
        <v>11</v>
      </c>
      <c r="M26" s="18">
        <f t="shared" si="7"/>
        <v>1</v>
      </c>
      <c r="N26" s="18">
        <f t="shared" si="8"/>
        <v>1.4324092449807088E-3</v>
      </c>
    </row>
    <row r="27" spans="1:14" x14ac:dyDescent="0.25">
      <c r="A27" s="7">
        <v>13</v>
      </c>
      <c r="B27" s="7" t="s">
        <v>82</v>
      </c>
      <c r="C27" s="8">
        <v>6.0575708062839801</v>
      </c>
      <c r="D27" s="8">
        <v>6.0727707915433999</v>
      </c>
      <c r="E27" s="8">
        <f t="shared" si="0"/>
        <v>-2.5029736476447355E-3</v>
      </c>
      <c r="F27" s="20">
        <f t="shared" si="1"/>
        <v>2.5029736476447355E-3</v>
      </c>
      <c r="G27" s="7">
        <f t="shared" si="2"/>
        <v>15</v>
      </c>
      <c r="H27" s="8">
        <v>6.0657962665987499</v>
      </c>
      <c r="I27" s="20">
        <f t="shared" si="3"/>
        <v>0.96592282705745336</v>
      </c>
      <c r="J27" s="7">
        <f t="shared" si="4"/>
        <v>13</v>
      </c>
      <c r="K27" s="21">
        <f t="shared" si="5"/>
        <v>2.4176793817833092E-3</v>
      </c>
      <c r="L27" s="7">
        <f t="shared" si="6"/>
        <v>16</v>
      </c>
      <c r="M27" s="18">
        <f t="shared" si="7"/>
        <v>-1</v>
      </c>
      <c r="N27" s="18">
        <f t="shared" si="8"/>
        <v>-2.4176793817833092E-3</v>
      </c>
    </row>
    <row r="28" spans="1:14" x14ac:dyDescent="0.25">
      <c r="A28" s="7">
        <v>15</v>
      </c>
      <c r="B28" s="7" t="s">
        <v>83</v>
      </c>
      <c r="C28" s="8">
        <v>6.0929078295043304</v>
      </c>
      <c r="D28" s="8">
        <v>6.1121329956075403</v>
      </c>
      <c r="E28" s="8">
        <f t="shared" si="0"/>
        <v>-3.1454103039030711E-3</v>
      </c>
      <c r="F28" s="20">
        <f t="shared" si="1"/>
        <v>3.1454103039030711E-3</v>
      </c>
      <c r="G28" s="7">
        <f t="shared" si="2"/>
        <v>18</v>
      </c>
      <c r="H28" s="8">
        <v>6.1033759776464702</v>
      </c>
      <c r="I28" s="20">
        <f t="shared" si="3"/>
        <v>0.95997544631798049</v>
      </c>
      <c r="J28" s="7">
        <f t="shared" si="4"/>
        <v>8</v>
      </c>
      <c r="K28" s="21">
        <f t="shared" si="5"/>
        <v>3.0195166603425253E-3</v>
      </c>
      <c r="L28" s="7">
        <f t="shared" si="6"/>
        <v>18</v>
      </c>
      <c r="M28" s="18">
        <f t="shared" si="7"/>
        <v>-1</v>
      </c>
      <c r="N28" s="18">
        <f t="shared" si="8"/>
        <v>-3.0195166603425253E-3</v>
      </c>
    </row>
    <row r="29" spans="1:14" x14ac:dyDescent="0.25">
      <c r="A29" s="7">
        <v>17</v>
      </c>
      <c r="B29" s="7" t="s">
        <v>84</v>
      </c>
      <c r="C29" s="8">
        <v>6.0952885904687797</v>
      </c>
      <c r="D29" s="8">
        <v>6.0893105286380402</v>
      </c>
      <c r="E29" s="8">
        <f t="shared" si="0"/>
        <v>9.817304935632069E-4</v>
      </c>
      <c r="F29" s="20">
        <f t="shared" si="1"/>
        <v>9.817304935632069E-4</v>
      </c>
      <c r="G29" s="7">
        <f t="shared" si="2"/>
        <v>9</v>
      </c>
      <c r="H29" s="8">
        <v>6.0920577749906704</v>
      </c>
      <c r="I29" s="20">
        <f t="shared" si="3"/>
        <v>0.96175894822280861</v>
      </c>
      <c r="J29" s="7">
        <f t="shared" si="4"/>
        <v>9</v>
      </c>
      <c r="K29" s="21">
        <f t="shared" si="5"/>
        <v>9.4418808692760866E-4</v>
      </c>
      <c r="L29" s="7">
        <f t="shared" si="6"/>
        <v>9</v>
      </c>
      <c r="M29" s="18">
        <f t="shared" si="7"/>
        <v>1</v>
      </c>
      <c r="N29" s="18">
        <f t="shared" si="8"/>
        <v>9.4418808692760866E-4</v>
      </c>
    </row>
    <row r="30" spans="1:14" x14ac:dyDescent="0.25">
      <c r="A30" s="7">
        <v>18</v>
      </c>
      <c r="B30" s="7" t="s">
        <v>85</v>
      </c>
      <c r="C30" s="8">
        <v>5.9124074064786303</v>
      </c>
      <c r="D30" s="8">
        <v>5.9720578236096502</v>
      </c>
      <c r="E30" s="8">
        <f t="shared" si="0"/>
        <v>-9.9882517706377186E-3</v>
      </c>
      <c r="F30" s="20">
        <f t="shared" si="1"/>
        <v>9.9882517706377186E-3</v>
      </c>
      <c r="G30" s="7">
        <f t="shared" si="2"/>
        <v>29</v>
      </c>
      <c r="H30" s="8">
        <v>5.9472886344261404</v>
      </c>
      <c r="I30" s="20">
        <f t="shared" si="3"/>
        <v>0.98517012345289678</v>
      </c>
      <c r="J30" s="7">
        <f t="shared" si="4"/>
        <v>30</v>
      </c>
      <c r="K30" s="21">
        <f t="shared" si="5"/>
        <v>9.8401272299577756E-3</v>
      </c>
      <c r="L30" s="7">
        <f t="shared" si="6"/>
        <v>29</v>
      </c>
      <c r="M30" s="18">
        <f t="shared" si="7"/>
        <v>-1</v>
      </c>
      <c r="N30" s="18">
        <f t="shared" si="8"/>
        <v>-9.8401272299577756E-3</v>
      </c>
    </row>
    <row r="31" spans="1:14" x14ac:dyDescent="0.25">
      <c r="A31" s="7">
        <v>19</v>
      </c>
      <c r="B31" s="7" t="s">
        <v>86</v>
      </c>
      <c r="C31" s="8">
        <v>6.0604126804244602</v>
      </c>
      <c r="D31" s="8">
        <v>6.0446483730316602</v>
      </c>
      <c r="E31" s="8">
        <f t="shared" si="0"/>
        <v>2.6079775728779886E-3</v>
      </c>
      <c r="F31" s="20">
        <f t="shared" si="1"/>
        <v>2.6079775728779886E-3</v>
      </c>
      <c r="G31" s="7">
        <f t="shared" si="2"/>
        <v>17</v>
      </c>
      <c r="H31" s="8">
        <v>6.0520964513602902</v>
      </c>
      <c r="I31" s="20">
        <f t="shared" si="3"/>
        <v>0.96810933620707595</v>
      </c>
      <c r="J31" s="7">
        <f t="shared" si="4"/>
        <v>14</v>
      </c>
      <c r="K31" s="21">
        <f t="shared" si="5"/>
        <v>2.5248074369218507E-3</v>
      </c>
      <c r="L31" s="7">
        <f t="shared" si="6"/>
        <v>17</v>
      </c>
      <c r="M31" s="18">
        <f t="shared" si="7"/>
        <v>1</v>
      </c>
      <c r="N31" s="18">
        <f t="shared" si="8"/>
        <v>2.5248074369218507E-3</v>
      </c>
    </row>
    <row r="32" spans="1:14" x14ac:dyDescent="0.25">
      <c r="A32" s="7">
        <v>20</v>
      </c>
      <c r="B32" s="7" t="s">
        <v>87</v>
      </c>
      <c r="C32" s="8">
        <v>5.9965312562457198</v>
      </c>
      <c r="D32" s="8">
        <v>6.0276482836770304</v>
      </c>
      <c r="E32" s="8">
        <f t="shared" si="0"/>
        <v>-5.1623827348347504E-3</v>
      </c>
      <c r="F32" s="20">
        <f t="shared" si="1"/>
        <v>5.1623827348347504E-3</v>
      </c>
      <c r="G32" s="7">
        <f t="shared" si="2"/>
        <v>23</v>
      </c>
      <c r="H32" s="8">
        <v>6.0138418599132599</v>
      </c>
      <c r="I32" s="20">
        <f t="shared" si="3"/>
        <v>0.97426756716747431</v>
      </c>
      <c r="J32" s="7">
        <f t="shared" si="4"/>
        <v>22</v>
      </c>
      <c r="K32" s="21">
        <f t="shared" si="5"/>
        <v>5.0295420678548248E-3</v>
      </c>
      <c r="L32" s="7">
        <f t="shared" si="6"/>
        <v>23</v>
      </c>
      <c r="M32" s="18">
        <f t="shared" si="7"/>
        <v>-1</v>
      </c>
      <c r="N32" s="18">
        <f t="shared" si="8"/>
        <v>-5.0295420678548248E-3</v>
      </c>
    </row>
    <row r="33" spans="1:14" x14ac:dyDescent="0.25">
      <c r="A33" s="7">
        <v>23</v>
      </c>
      <c r="B33" s="7" t="s">
        <v>88</v>
      </c>
      <c r="C33" s="8">
        <v>6.0222671778778496</v>
      </c>
      <c r="D33" s="8">
        <v>6.0481242013330299</v>
      </c>
      <c r="E33" s="8">
        <f t="shared" si="0"/>
        <v>-4.2752137017095767E-3</v>
      </c>
      <c r="F33" s="20">
        <f t="shared" si="1"/>
        <v>4.2752137017095767E-3</v>
      </c>
      <c r="G33" s="7">
        <f t="shared" si="2"/>
        <v>20</v>
      </c>
      <c r="H33" s="8">
        <v>6.0362167315419697</v>
      </c>
      <c r="I33" s="20">
        <f t="shared" si="3"/>
        <v>0.97065618064560255</v>
      </c>
      <c r="J33" s="7">
        <f t="shared" si="4"/>
        <v>17</v>
      </c>
      <c r="K33" s="21">
        <f t="shared" si="5"/>
        <v>4.1497626031451662E-3</v>
      </c>
      <c r="L33" s="7">
        <f t="shared" si="6"/>
        <v>20</v>
      </c>
      <c r="M33" s="18">
        <f t="shared" si="7"/>
        <v>-1</v>
      </c>
      <c r="N33" s="18">
        <f t="shared" si="8"/>
        <v>-4.1497626031451662E-3</v>
      </c>
    </row>
    <row r="34" spans="1:14" x14ac:dyDescent="0.25">
      <c r="A34" s="7">
        <v>25</v>
      </c>
      <c r="B34" s="7" t="s">
        <v>89</v>
      </c>
      <c r="C34" s="8">
        <v>6.0221946014000496</v>
      </c>
      <c r="D34" s="8">
        <v>6.0227176494972197</v>
      </c>
      <c r="E34" s="8">
        <f t="shared" si="0"/>
        <v>-8.6845860558271411E-5</v>
      </c>
      <c r="F34" s="20">
        <f t="shared" si="1"/>
        <v>8.6845860558271411E-5</v>
      </c>
      <c r="G34" s="7">
        <f t="shared" si="2"/>
        <v>2</v>
      </c>
      <c r="H34" s="8">
        <v>6.02247930737117</v>
      </c>
      <c r="I34" s="20">
        <f t="shared" si="3"/>
        <v>0.97287027138746962</v>
      </c>
      <c r="J34" s="7">
        <f t="shared" si="4"/>
        <v>21</v>
      </c>
      <c r="K34" s="21">
        <f t="shared" si="5"/>
        <v>8.4489755930203847E-5</v>
      </c>
      <c r="L34" s="7">
        <f t="shared" si="6"/>
        <v>2</v>
      </c>
      <c r="M34" s="18">
        <f t="shared" si="7"/>
        <v>-1</v>
      </c>
      <c r="N34" s="18">
        <f t="shared" si="8"/>
        <v>-8.4489755930203847E-5</v>
      </c>
    </row>
    <row r="35" spans="1:14" x14ac:dyDescent="0.25">
      <c r="A35" s="7">
        <v>27</v>
      </c>
      <c r="B35" s="7" t="s">
        <v>90</v>
      </c>
      <c r="C35" s="8">
        <v>5.9891681700207302</v>
      </c>
      <c r="D35" s="8">
        <v>6.0923454009856304</v>
      </c>
      <c r="E35" s="8">
        <f t="shared" si="0"/>
        <v>-1.6935551774232626E-2</v>
      </c>
      <c r="F35" s="20">
        <f t="shared" si="1"/>
        <v>1.6935551774232626E-2</v>
      </c>
      <c r="G35" s="7">
        <f t="shared" si="2"/>
        <v>31</v>
      </c>
      <c r="H35" s="8">
        <v>6.0440404578854503</v>
      </c>
      <c r="I35" s="20">
        <f t="shared" si="3"/>
        <v>0.96939971183406903</v>
      </c>
      <c r="J35" s="7">
        <f t="shared" si="4"/>
        <v>16</v>
      </c>
      <c r="K35" s="21">
        <f t="shared" si="5"/>
        <v>1.6417319009692063E-2</v>
      </c>
      <c r="L35" s="7">
        <f t="shared" si="6"/>
        <v>31</v>
      </c>
      <c r="M35" s="18">
        <f t="shared" si="7"/>
        <v>-1</v>
      </c>
      <c r="N35" s="18">
        <f t="shared" si="8"/>
        <v>-1.6417319009692063E-2</v>
      </c>
    </row>
    <row r="36" spans="1:14" x14ac:dyDescent="0.25">
      <c r="A36" s="7">
        <v>41</v>
      </c>
      <c r="B36" s="7" t="s">
        <v>91</v>
      </c>
      <c r="C36" s="8">
        <v>5.9668237361346899</v>
      </c>
      <c r="D36" s="8">
        <v>5.9807571611970802</v>
      </c>
      <c r="E36" s="8">
        <f t="shared" si="0"/>
        <v>-2.3297092135407017E-3</v>
      </c>
      <c r="F36" s="20">
        <f t="shared" si="1"/>
        <v>2.3297092135407017E-3</v>
      </c>
      <c r="G36" s="7">
        <f t="shared" si="2"/>
        <v>13</v>
      </c>
      <c r="H36" s="8">
        <v>5.9745855324588497</v>
      </c>
      <c r="I36" s="20">
        <f t="shared" si="3"/>
        <v>0.98066904329283122</v>
      </c>
      <c r="J36" s="7">
        <f t="shared" si="4"/>
        <v>28</v>
      </c>
      <c r="K36" s="21">
        <f t="shared" si="5"/>
        <v>2.2846737055934544E-3</v>
      </c>
      <c r="L36" s="7">
        <f t="shared" si="6"/>
        <v>13</v>
      </c>
      <c r="M36" s="18">
        <f t="shared" si="7"/>
        <v>-1</v>
      </c>
      <c r="N36" s="18">
        <f t="shared" si="8"/>
        <v>-2.2846737055934544E-3</v>
      </c>
    </row>
    <row r="37" spans="1:14" x14ac:dyDescent="0.25">
      <c r="A37" s="7">
        <v>44</v>
      </c>
      <c r="B37" s="7" t="s">
        <v>92</v>
      </c>
      <c r="C37" s="8">
        <v>5.9331154819433998</v>
      </c>
      <c r="D37" s="8">
        <v>5.9883535648989099</v>
      </c>
      <c r="E37" s="8">
        <f t="shared" si="0"/>
        <v>-9.2242521014943811E-3</v>
      </c>
      <c r="F37" s="20">
        <f t="shared" si="1"/>
        <v>9.2242521014943811E-3</v>
      </c>
      <c r="G37" s="7">
        <f t="shared" si="2"/>
        <v>28</v>
      </c>
      <c r="H37" s="8">
        <v>5.9614902341230396</v>
      </c>
      <c r="I37" s="20">
        <f t="shared" si="3"/>
        <v>0.98282322843551673</v>
      </c>
      <c r="J37" s="7">
        <f t="shared" si="4"/>
        <v>29</v>
      </c>
      <c r="K37" s="21">
        <f t="shared" si="5"/>
        <v>9.0658092302938077E-3</v>
      </c>
      <c r="L37" s="7">
        <f t="shared" si="6"/>
        <v>28</v>
      </c>
      <c r="M37" s="18">
        <f t="shared" si="7"/>
        <v>-1</v>
      </c>
      <c r="N37" s="18">
        <f t="shared" si="8"/>
        <v>-9.0658092302938077E-3</v>
      </c>
    </row>
    <row r="38" spans="1:14" x14ac:dyDescent="0.25">
      <c r="A38" s="7">
        <v>47</v>
      </c>
      <c r="B38" s="7" t="s">
        <v>93</v>
      </c>
      <c r="C38" s="8">
        <v>5.9900981634218597</v>
      </c>
      <c r="D38" s="8">
        <v>5.9952446669501303</v>
      </c>
      <c r="E38" s="8">
        <f t="shared" si="0"/>
        <v>-8.584309422168437E-4</v>
      </c>
      <c r="F38" s="20">
        <f t="shared" si="1"/>
        <v>8.584309422168437E-4</v>
      </c>
      <c r="G38" s="7">
        <f t="shared" si="2"/>
        <v>7</v>
      </c>
      <c r="H38" s="8">
        <v>5.9928692097712402</v>
      </c>
      <c r="I38" s="20">
        <f t="shared" si="3"/>
        <v>0.9776771147674127</v>
      </c>
      <c r="J38" s="7">
        <f t="shared" si="4"/>
        <v>25</v>
      </c>
      <c r="K38" s="21">
        <f t="shared" si="5"/>
        <v>8.3926828681363534E-4</v>
      </c>
      <c r="L38" s="7">
        <f t="shared" si="6"/>
        <v>7</v>
      </c>
      <c r="M38" s="18">
        <f t="shared" si="7"/>
        <v>-1</v>
      </c>
      <c r="N38" s="18">
        <f t="shared" si="8"/>
        <v>-8.3926828681363534E-4</v>
      </c>
    </row>
    <row r="39" spans="1:14" x14ac:dyDescent="0.25">
      <c r="A39" s="7">
        <v>50</v>
      </c>
      <c r="B39" s="7" t="s">
        <v>94</v>
      </c>
      <c r="C39" s="8">
        <v>6.0459501238867199</v>
      </c>
      <c r="D39" s="8">
        <v>6.0513150760331502</v>
      </c>
      <c r="E39" s="8">
        <f t="shared" si="0"/>
        <v>-8.8657623657355581E-4</v>
      </c>
      <c r="F39" s="20">
        <f t="shared" si="1"/>
        <v>8.8657623657355581E-4</v>
      </c>
      <c r="G39" s="7">
        <f t="shared" si="2"/>
        <v>8</v>
      </c>
      <c r="H39" s="8">
        <v>6.04897214572655</v>
      </c>
      <c r="I39" s="20">
        <f t="shared" si="3"/>
        <v>0.96860936652302398</v>
      </c>
      <c r="J39" s="7">
        <f t="shared" si="4"/>
        <v>15</v>
      </c>
      <c r="K39" s="21">
        <f t="shared" si="5"/>
        <v>8.5874604688187855E-4</v>
      </c>
      <c r="L39" s="7">
        <f t="shared" si="6"/>
        <v>8</v>
      </c>
      <c r="M39" s="18">
        <f t="shared" si="7"/>
        <v>-1</v>
      </c>
      <c r="N39" s="18">
        <f t="shared" si="8"/>
        <v>-8.5874604688187855E-4</v>
      </c>
    </row>
    <row r="40" spans="1:14" x14ac:dyDescent="0.25">
      <c r="A40" s="7">
        <v>52</v>
      </c>
      <c r="B40" s="7" t="s">
        <v>95</v>
      </c>
      <c r="C40" s="8">
        <v>6.0446760214179696</v>
      </c>
      <c r="D40" s="8">
        <v>6.0975908939397403</v>
      </c>
      <c r="E40" s="8">
        <f t="shared" si="0"/>
        <v>-8.6779965140596181E-3</v>
      </c>
      <c r="F40" s="20">
        <f t="shared" si="1"/>
        <v>8.6779965140596181E-3</v>
      </c>
      <c r="G40" s="7">
        <f t="shared" si="2"/>
        <v>27</v>
      </c>
      <c r="H40" s="8">
        <v>6.0726072487880396</v>
      </c>
      <c r="I40" s="20">
        <f t="shared" si="3"/>
        <v>0.964839456620047</v>
      </c>
      <c r="J40" s="7">
        <f t="shared" si="4"/>
        <v>12</v>
      </c>
      <c r="K40" s="21">
        <f t="shared" si="5"/>
        <v>8.3728734411759442E-3</v>
      </c>
      <c r="L40" s="7">
        <f t="shared" si="6"/>
        <v>27</v>
      </c>
      <c r="M40" s="18">
        <f t="shared" si="7"/>
        <v>-1</v>
      </c>
      <c r="N40" s="18">
        <f t="shared" si="8"/>
        <v>-8.3728734411759442E-3</v>
      </c>
    </row>
    <row r="41" spans="1:14" x14ac:dyDescent="0.25">
      <c r="A41" s="7">
        <v>54</v>
      </c>
      <c r="B41" s="7" t="s">
        <v>96</v>
      </c>
      <c r="C41" s="8">
        <v>6.0749733755215596</v>
      </c>
      <c r="D41" s="8">
        <v>6.0779780382855799</v>
      </c>
      <c r="E41" s="8">
        <f t="shared" si="0"/>
        <v>-4.9435235617729641E-4</v>
      </c>
      <c r="F41" s="20">
        <f t="shared" si="1"/>
        <v>4.9435235617729641E-4</v>
      </c>
      <c r="G41" s="7">
        <f t="shared" si="2"/>
        <v>5</v>
      </c>
      <c r="H41" s="8">
        <v>6.0765686937598602</v>
      </c>
      <c r="I41" s="20">
        <f t="shared" si="3"/>
        <v>0.96421045716218401</v>
      </c>
      <c r="J41" s="7">
        <f t="shared" si="4"/>
        <v>11</v>
      </c>
      <c r="K41" s="21">
        <f t="shared" si="5"/>
        <v>4.7665971134891379E-4</v>
      </c>
      <c r="L41" s="7">
        <f t="shared" si="6"/>
        <v>5</v>
      </c>
      <c r="M41" s="18">
        <f t="shared" si="7"/>
        <v>-1</v>
      </c>
      <c r="N41" s="18">
        <f t="shared" si="8"/>
        <v>-4.7665971134891379E-4</v>
      </c>
    </row>
    <row r="42" spans="1:14" x14ac:dyDescent="0.25">
      <c r="A42" s="7">
        <v>63</v>
      </c>
      <c r="B42" s="7" t="s">
        <v>97</v>
      </c>
      <c r="C42" s="8">
        <v>6.1758901817923899</v>
      </c>
      <c r="D42" s="8">
        <v>6.1765377046025502</v>
      </c>
      <c r="E42" s="8">
        <f t="shared" si="0"/>
        <v>-1.0483588721199366E-4</v>
      </c>
      <c r="F42" s="20">
        <f t="shared" si="1"/>
        <v>1.0483588721199366E-4</v>
      </c>
      <c r="G42" s="7">
        <f t="shared" si="2"/>
        <v>3</v>
      </c>
      <c r="H42" s="8">
        <v>6.17622391785868</v>
      </c>
      <c r="I42" s="20">
        <f t="shared" si="3"/>
        <v>0.94865263243548004</v>
      </c>
      <c r="J42" s="7">
        <f t="shared" si="4"/>
        <v>4</v>
      </c>
      <c r="K42" s="21">
        <f t="shared" si="5"/>
        <v>9.9452840377366866E-5</v>
      </c>
      <c r="L42" s="7">
        <f t="shared" si="6"/>
        <v>3</v>
      </c>
      <c r="M42" s="18">
        <f t="shared" si="7"/>
        <v>-1</v>
      </c>
      <c r="N42" s="18">
        <f t="shared" si="8"/>
        <v>-9.9452840377366866E-5</v>
      </c>
    </row>
    <row r="43" spans="1:14" x14ac:dyDescent="0.25">
      <c r="A43" s="7">
        <v>66</v>
      </c>
      <c r="B43" s="7" t="s">
        <v>98</v>
      </c>
      <c r="C43" s="8">
        <v>6.1896333491145796</v>
      </c>
      <c r="D43" s="8">
        <v>6.1611887877328702</v>
      </c>
      <c r="E43" s="8">
        <f t="shared" si="0"/>
        <v>4.6167326406786197E-3</v>
      </c>
      <c r="F43" s="20">
        <f t="shared" si="1"/>
        <v>4.6167326406786197E-3</v>
      </c>
      <c r="G43" s="7">
        <f t="shared" si="2"/>
        <v>22</v>
      </c>
      <c r="H43" s="8">
        <v>6.1749352349515201</v>
      </c>
      <c r="I43" s="20">
        <f t="shared" si="3"/>
        <v>0.9488506122337671</v>
      </c>
      <c r="J43" s="7">
        <f t="shared" si="4"/>
        <v>5</v>
      </c>
      <c r="K43" s="21">
        <f t="shared" si="5"/>
        <v>4.3805895926275241E-3</v>
      </c>
      <c r="L43" s="7">
        <f t="shared" si="6"/>
        <v>21</v>
      </c>
      <c r="M43" s="18">
        <f t="shared" si="7"/>
        <v>1</v>
      </c>
      <c r="N43" s="18">
        <f t="shared" si="8"/>
        <v>4.3805895926275241E-3</v>
      </c>
    </row>
    <row r="44" spans="1:14" x14ac:dyDescent="0.25">
      <c r="A44" s="7">
        <v>68</v>
      </c>
      <c r="B44" s="7" t="s">
        <v>99</v>
      </c>
      <c r="C44" s="8">
        <v>6.1594273935236803</v>
      </c>
      <c r="D44" s="8">
        <v>6.1440449517340703</v>
      </c>
      <c r="E44" s="8">
        <f t="shared" si="0"/>
        <v>2.5036343175302671E-3</v>
      </c>
      <c r="F44" s="20">
        <f t="shared" si="1"/>
        <v>2.5036343175302671E-3</v>
      </c>
      <c r="G44" s="7">
        <f t="shared" si="2"/>
        <v>16</v>
      </c>
      <c r="H44" s="8">
        <v>6.1511696097919399</v>
      </c>
      <c r="I44" s="20">
        <f t="shared" si="3"/>
        <v>0.95251658625387681</v>
      </c>
      <c r="J44" s="7">
        <f t="shared" si="4"/>
        <v>6</v>
      </c>
      <c r="K44" s="21">
        <f t="shared" si="5"/>
        <v>2.3847532133619846E-3</v>
      </c>
      <c r="L44" s="7">
        <f t="shared" si="6"/>
        <v>14</v>
      </c>
      <c r="M44" s="18">
        <f t="shared" si="7"/>
        <v>1</v>
      </c>
      <c r="N44" s="18">
        <f t="shared" si="8"/>
        <v>2.3847532133619846E-3</v>
      </c>
    </row>
    <row r="45" spans="1:14" x14ac:dyDescent="0.25">
      <c r="A45" s="7">
        <v>70</v>
      </c>
      <c r="B45" s="7" t="s">
        <v>100</v>
      </c>
      <c r="C45" s="8">
        <v>6.0158517370629596</v>
      </c>
      <c r="D45" s="8">
        <v>6.0355977546290998</v>
      </c>
      <c r="E45" s="8">
        <f t="shared" si="0"/>
        <v>-3.2715927019814415E-3</v>
      </c>
      <c r="F45" s="20">
        <f t="shared" si="1"/>
        <v>3.2715927019814415E-3</v>
      </c>
      <c r="G45" s="7">
        <f t="shared" si="2"/>
        <v>19</v>
      </c>
      <c r="H45" s="8">
        <v>6.02656533305223</v>
      </c>
      <c r="I45" s="20">
        <f t="shared" si="3"/>
        <v>0.97221066302125358</v>
      </c>
      <c r="J45" s="7">
        <f t="shared" si="4"/>
        <v>19</v>
      </c>
      <c r="K45" s="21">
        <f t="shared" si="5"/>
        <v>3.1806773099288719E-3</v>
      </c>
      <c r="L45" s="7">
        <f t="shared" si="6"/>
        <v>19</v>
      </c>
      <c r="M45" s="18">
        <f t="shared" si="7"/>
        <v>-1</v>
      </c>
      <c r="N45" s="18">
        <f t="shared" si="8"/>
        <v>-3.1806773099288719E-3</v>
      </c>
    </row>
    <row r="46" spans="1:14" x14ac:dyDescent="0.25">
      <c r="A46" s="7">
        <v>73</v>
      </c>
      <c r="B46" s="7" t="s">
        <v>101</v>
      </c>
      <c r="C46" s="8">
        <v>5.9989238093158104</v>
      </c>
      <c r="D46" s="8">
        <v>5.9993431912389799</v>
      </c>
      <c r="E46" s="8">
        <f t="shared" si="0"/>
        <v>-6.990463952485961E-5</v>
      </c>
      <c r="F46" s="20">
        <f t="shared" si="1"/>
        <v>6.990463952485961E-5</v>
      </c>
      <c r="G46" s="7">
        <f t="shared" si="2"/>
        <v>1</v>
      </c>
      <c r="H46" s="8">
        <v>5.9991628361126104</v>
      </c>
      <c r="I46" s="20">
        <f t="shared" si="3"/>
        <v>0.97665144925191516</v>
      </c>
      <c r="J46" s="7">
        <f t="shared" si="4"/>
        <v>23</v>
      </c>
      <c r="K46" s="21">
        <f t="shared" si="5"/>
        <v>6.8272467501386845E-5</v>
      </c>
      <c r="L46" s="7">
        <f t="shared" si="6"/>
        <v>1</v>
      </c>
      <c r="M46" s="18">
        <f t="shared" si="7"/>
        <v>-1</v>
      </c>
      <c r="N46" s="18">
        <f t="shared" si="8"/>
        <v>-6.8272467501386845E-5</v>
      </c>
    </row>
    <row r="47" spans="1:14" x14ac:dyDescent="0.25">
      <c r="A47" s="7">
        <v>76</v>
      </c>
      <c r="B47" s="7" t="s">
        <v>102</v>
      </c>
      <c r="C47" s="8">
        <v>6.1135533423342299</v>
      </c>
      <c r="D47" s="8">
        <v>6.0983369742071298</v>
      </c>
      <c r="E47" s="8">
        <f t="shared" si="0"/>
        <v>2.4951668285071072E-3</v>
      </c>
      <c r="F47" s="20">
        <f t="shared" si="1"/>
        <v>2.4951668285071072E-3</v>
      </c>
      <c r="G47" s="7">
        <f t="shared" si="2"/>
        <v>14</v>
      </c>
      <c r="H47" s="8">
        <v>6.1056698439781298</v>
      </c>
      <c r="I47" s="20">
        <f t="shared" si="3"/>
        <v>0.95961478886158347</v>
      </c>
      <c r="J47" s="7">
        <f t="shared" si="4"/>
        <v>7</v>
      </c>
      <c r="K47" s="21">
        <f t="shared" si="5"/>
        <v>2.3943989893122743E-3</v>
      </c>
      <c r="L47" s="7">
        <f t="shared" si="6"/>
        <v>15</v>
      </c>
      <c r="M47" s="18">
        <f t="shared" si="7"/>
        <v>1</v>
      </c>
      <c r="N47" s="18">
        <f t="shared" si="8"/>
        <v>2.3943989893122743E-3</v>
      </c>
    </row>
    <row r="48" spans="1:14" x14ac:dyDescent="0.25">
      <c r="A48" s="7">
        <v>81</v>
      </c>
      <c r="B48" s="7" t="s">
        <v>103</v>
      </c>
      <c r="C48" s="8">
        <v>5.9941640575022896</v>
      </c>
      <c r="D48" s="8">
        <v>5.9920169596656701</v>
      </c>
      <c r="E48" s="8">
        <f t="shared" si="0"/>
        <v>3.5832639511410746E-4</v>
      </c>
      <c r="F48" s="20">
        <f t="shared" si="1"/>
        <v>3.5832639511410746E-4</v>
      </c>
      <c r="G48" s="7">
        <f t="shared" si="2"/>
        <v>4</v>
      </c>
      <c r="H48" s="8">
        <v>5.9929820310521897</v>
      </c>
      <c r="I48" s="20">
        <f t="shared" si="3"/>
        <v>0.97765870944200506</v>
      </c>
      <c r="J48" s="7">
        <f t="shared" si="4"/>
        <v>24</v>
      </c>
      <c r="K48" s="21">
        <f t="shared" si="5"/>
        <v>3.503209210062643E-4</v>
      </c>
      <c r="L48" s="7">
        <f t="shared" si="6"/>
        <v>4</v>
      </c>
      <c r="M48" s="18">
        <f t="shared" si="7"/>
        <v>1</v>
      </c>
      <c r="N48" s="18">
        <f t="shared" si="8"/>
        <v>3.503209210062643E-4</v>
      </c>
    </row>
    <row r="49" spans="1:25" x14ac:dyDescent="0.25">
      <c r="A49" s="7">
        <v>85</v>
      </c>
      <c r="B49" s="7" t="s">
        <v>104</v>
      </c>
      <c r="C49" s="8">
        <v>6.0116178096736697</v>
      </c>
      <c r="D49" s="8">
        <v>6.04665105768572</v>
      </c>
      <c r="E49" s="8">
        <f t="shared" si="0"/>
        <v>-5.7938266451675914E-3</v>
      </c>
      <c r="F49" s="20">
        <f t="shared" si="1"/>
        <v>5.7938266451675914E-3</v>
      </c>
      <c r="G49" s="7">
        <f t="shared" si="2"/>
        <v>24</v>
      </c>
      <c r="H49" s="8">
        <v>6.0317278596308697</v>
      </c>
      <c r="I49" s="20">
        <f t="shared" si="3"/>
        <v>0.9713785526368518</v>
      </c>
      <c r="J49" s="7">
        <f t="shared" si="4"/>
        <v>18</v>
      </c>
      <c r="K49" s="21">
        <f t="shared" si="5"/>
        <v>5.6279989408117214E-3</v>
      </c>
      <c r="L49" s="7">
        <f t="shared" si="6"/>
        <v>24</v>
      </c>
      <c r="M49" s="18">
        <f t="shared" si="7"/>
        <v>-1</v>
      </c>
      <c r="N49" s="18">
        <f t="shared" si="8"/>
        <v>-5.6279989408117214E-3</v>
      </c>
    </row>
    <row r="50" spans="1:25" x14ac:dyDescent="0.25">
      <c r="A50" s="7">
        <v>86</v>
      </c>
      <c r="B50" s="7" t="s">
        <v>105</v>
      </c>
      <c r="C50" s="8">
        <v>5.9601662722936704</v>
      </c>
      <c r="D50" s="8">
        <v>6.0071907178478101</v>
      </c>
      <c r="E50" s="8">
        <f t="shared" si="0"/>
        <v>-7.828026071226046E-3</v>
      </c>
      <c r="F50" s="20">
        <f t="shared" si="1"/>
        <v>7.828026071226046E-3</v>
      </c>
      <c r="G50" s="7">
        <f t="shared" si="2"/>
        <v>26</v>
      </c>
      <c r="H50" s="8">
        <v>5.9871403290505896</v>
      </c>
      <c r="I50" s="20">
        <f t="shared" si="3"/>
        <v>0.97861261907597807</v>
      </c>
      <c r="J50" s="7">
        <f t="shared" si="4"/>
        <v>26</v>
      </c>
      <c r="K50" s="21">
        <f t="shared" si="5"/>
        <v>7.6606050957575599E-3</v>
      </c>
      <c r="L50" s="7">
        <f t="shared" si="6"/>
        <v>26</v>
      </c>
      <c r="M50" s="18">
        <f t="shared" si="7"/>
        <v>-1</v>
      </c>
      <c r="N50" s="18">
        <f t="shared" si="8"/>
        <v>-7.6606050957575599E-3</v>
      </c>
    </row>
    <row r="51" spans="1:25" x14ac:dyDescent="0.25">
      <c r="A51" s="7">
        <v>88</v>
      </c>
      <c r="B51" s="7" t="s">
        <v>106</v>
      </c>
      <c r="C51" s="8">
        <v>6.1454546792637599</v>
      </c>
      <c r="D51" s="8">
        <v>6.26150414595394</v>
      </c>
      <c r="E51" s="8">
        <f t="shared" si="0"/>
        <v>-1.853380018364581E-2</v>
      </c>
      <c r="F51" s="20">
        <f t="shared" si="1"/>
        <v>1.853380018364581E-2</v>
      </c>
      <c r="G51" s="7">
        <f t="shared" si="2"/>
        <v>32</v>
      </c>
      <c r="H51" s="8">
        <v>6.20480709112105</v>
      </c>
      <c r="I51" s="20">
        <f t="shared" si="3"/>
        <v>0.94428255256667815</v>
      </c>
      <c r="J51" s="7">
        <f t="shared" si="4"/>
        <v>2</v>
      </c>
      <c r="K51" s="21">
        <f t="shared" si="5"/>
        <v>1.7501144146173833E-2</v>
      </c>
      <c r="L51" s="7">
        <f t="shared" si="6"/>
        <v>32</v>
      </c>
      <c r="M51" s="18">
        <f t="shared" si="7"/>
        <v>-1</v>
      </c>
      <c r="N51" s="18">
        <f t="shared" si="8"/>
        <v>-1.7501144146173833E-2</v>
      </c>
    </row>
    <row r="52" spans="1:25" x14ac:dyDescent="0.25">
      <c r="A52" s="7">
        <v>91</v>
      </c>
      <c r="B52" s="7" t="s">
        <v>107</v>
      </c>
      <c r="C52" s="8">
        <v>5.9450975655609204</v>
      </c>
      <c r="D52" s="8">
        <v>5.9488529850592204</v>
      </c>
      <c r="E52" s="8">
        <f t="shared" si="0"/>
        <v>-6.31284637178282E-4</v>
      </c>
      <c r="F52" s="20">
        <f t="shared" si="1"/>
        <v>6.31284637178282E-4</v>
      </c>
      <c r="G52" s="7">
        <f t="shared" si="2"/>
        <v>6</v>
      </c>
      <c r="H52" s="8">
        <v>5.94727126354001</v>
      </c>
      <c r="I52" s="20">
        <f t="shared" si="3"/>
        <v>0.98517300095373284</v>
      </c>
      <c r="J52" s="7">
        <f t="shared" si="4"/>
        <v>31</v>
      </c>
      <c r="K52" s="21">
        <f t="shared" si="5"/>
        <v>6.2192458046491652E-4</v>
      </c>
      <c r="L52" s="7">
        <f t="shared" si="6"/>
        <v>6</v>
      </c>
      <c r="M52" s="18">
        <f t="shared" si="7"/>
        <v>-1</v>
      </c>
      <c r="N52" s="18">
        <f t="shared" si="8"/>
        <v>-6.2192458046491652E-4</v>
      </c>
    </row>
    <row r="53" spans="1:25" x14ac:dyDescent="0.25">
      <c r="A53" s="7">
        <v>94</v>
      </c>
      <c r="B53" s="7" t="s">
        <v>108</v>
      </c>
      <c r="C53" s="8">
        <v>6.01864464934288</v>
      </c>
      <c r="D53" s="8">
        <v>6.1204056704197303</v>
      </c>
      <c r="E53" s="8">
        <f t="shared" si="0"/>
        <v>-1.6626515717522952E-2</v>
      </c>
      <c r="F53" s="20">
        <f t="shared" si="1"/>
        <v>1.6626515717522952E-2</v>
      </c>
      <c r="G53" s="7">
        <f t="shared" si="2"/>
        <v>30</v>
      </c>
      <c r="H53" s="8">
        <v>6.0769348796977898</v>
      </c>
      <c r="I53" s="20">
        <f t="shared" si="3"/>
        <v>0.9641523554517647</v>
      </c>
      <c r="J53" s="7">
        <f t="shared" si="4"/>
        <v>10</v>
      </c>
      <c r="K53" s="21">
        <f t="shared" si="5"/>
        <v>1.6030494292005541E-2</v>
      </c>
      <c r="L53" s="7">
        <f t="shared" si="6"/>
        <v>30</v>
      </c>
      <c r="M53" s="18">
        <f t="shared" si="7"/>
        <v>-1</v>
      </c>
      <c r="N53" s="18">
        <f t="shared" si="8"/>
        <v>-1.6030494292005541E-2</v>
      </c>
    </row>
    <row r="54" spans="1:25" x14ac:dyDescent="0.25">
      <c r="A54" s="7">
        <v>95</v>
      </c>
      <c r="B54" s="7" t="s">
        <v>109</v>
      </c>
      <c r="C54" s="8">
        <v>5.9762548720637803</v>
      </c>
      <c r="D54" s="8">
        <v>5.98439148841552</v>
      </c>
      <c r="E54" s="8">
        <f t="shared" si="0"/>
        <v>-1.3596397173364257E-3</v>
      </c>
      <c r="F54" s="20">
        <f t="shared" si="1"/>
        <v>1.3596397173364257E-3</v>
      </c>
      <c r="G54" s="7">
        <f t="shared" si="2"/>
        <v>10</v>
      </c>
      <c r="H54" s="8">
        <v>5.9810509615950496</v>
      </c>
      <c r="I54" s="20">
        <f>MIN($H$24:$H$56)/H54</f>
        <v>0.97960895431412365</v>
      </c>
      <c r="J54" s="7">
        <f t="shared" si="4"/>
        <v>27</v>
      </c>
      <c r="K54" s="21">
        <f t="shared" si="5"/>
        <v>1.3319152417438865E-3</v>
      </c>
      <c r="L54" s="7">
        <f t="shared" si="6"/>
        <v>10</v>
      </c>
      <c r="M54" s="18">
        <f t="shared" si="7"/>
        <v>-1</v>
      </c>
      <c r="N54" s="18">
        <f t="shared" si="8"/>
        <v>-1.3319152417438865E-3</v>
      </c>
    </row>
    <row r="55" spans="1:25" x14ac:dyDescent="0.25">
      <c r="A55" s="7">
        <v>97</v>
      </c>
      <c r="B55" s="7" t="s">
        <v>110</v>
      </c>
      <c r="C55" s="8">
        <v>5.8736633985539299</v>
      </c>
      <c r="D55" s="8">
        <v>5.8469719720400999</v>
      </c>
      <c r="E55" s="8">
        <f t="shared" si="0"/>
        <v>4.5649999078954022E-3</v>
      </c>
      <c r="F55" s="20">
        <f t="shared" si="1"/>
        <v>4.5649999078954022E-3</v>
      </c>
      <c r="G55" s="7">
        <f t="shared" si="2"/>
        <v>21</v>
      </c>
      <c r="H55" s="8">
        <v>5.8590910781876104</v>
      </c>
      <c r="I55" s="20">
        <f>MIN($H$24:$H$56)/H55</f>
        <v>1</v>
      </c>
      <c r="J55" s="7">
        <f>RANK(I55,$I$24:$I$56,1)</f>
        <v>33</v>
      </c>
      <c r="K55" s="21">
        <f t="shared" si="5"/>
        <v>4.5649999078954022E-3</v>
      </c>
      <c r="L55" s="7">
        <f t="shared" si="6"/>
        <v>22</v>
      </c>
      <c r="M55" s="18">
        <f t="shared" si="7"/>
        <v>1</v>
      </c>
      <c r="N55" s="18">
        <f t="shared" si="8"/>
        <v>4.5649999078954022E-3</v>
      </c>
    </row>
    <row r="56" spans="1:25" x14ac:dyDescent="0.25">
      <c r="A56" s="7">
        <v>99</v>
      </c>
      <c r="B56" s="7" t="s">
        <v>111</v>
      </c>
      <c r="C56" s="8">
        <v>5.98974258943365</v>
      </c>
      <c r="D56" s="8">
        <v>5.8081502465186698</v>
      </c>
      <c r="E56" s="8">
        <f t="shared" si="0"/>
        <v>3.1265090469005045E-2</v>
      </c>
      <c r="F56" s="20">
        <f t="shared" si="1"/>
        <v>3.1265090469005045E-2</v>
      </c>
      <c r="G56" s="7">
        <f t="shared" si="2"/>
        <v>33</v>
      </c>
      <c r="H56" s="8">
        <v>5.8825237923684703</v>
      </c>
      <c r="I56" s="20">
        <f>MIN($H$24:$H$56)/H56</f>
        <v>0.99601655428725</v>
      </c>
      <c r="J56" s="7">
        <f t="shared" si="4"/>
        <v>32</v>
      </c>
      <c r="K56" s="21">
        <f t="shared" si="5"/>
        <v>3.1140547678417545E-2</v>
      </c>
      <c r="L56" s="7">
        <f t="shared" si="6"/>
        <v>33</v>
      </c>
      <c r="M56" s="18">
        <f t="shared" si="7"/>
        <v>1</v>
      </c>
      <c r="N56" s="18">
        <f t="shared" si="8"/>
        <v>3.1140547678417545E-2</v>
      </c>
    </row>
    <row r="57" spans="1:25" customFormat="1" ht="13.35" customHeight="1" x14ac:dyDescent="0.25">
      <c r="A57" s="30" t="s">
        <v>112</v>
      </c>
      <c r="B57" s="30"/>
      <c r="C57" s="30"/>
      <c r="D57" s="30"/>
      <c r="E57" s="30"/>
      <c r="F57" s="30"/>
      <c r="G57" s="30"/>
      <c r="H57" s="30"/>
      <c r="I57" s="30"/>
      <c r="J57" s="30"/>
      <c r="K57" s="30"/>
      <c r="L57" s="30"/>
      <c r="M57" s="18"/>
      <c r="N57" s="18"/>
      <c r="O57" s="18"/>
      <c r="P57" s="18"/>
      <c r="Q57" s="18"/>
      <c r="R57" s="18"/>
      <c r="S57" s="18"/>
      <c r="T57" s="18"/>
      <c r="U57" s="18"/>
      <c r="V57" s="18"/>
      <c r="W57" s="18"/>
      <c r="X57" s="18"/>
      <c r="Y57" s="18"/>
    </row>
    <row r="58" spans="1:25" customFormat="1" ht="13.35" customHeight="1" x14ac:dyDescent="0.25">
      <c r="A58" s="31" t="s">
        <v>113</v>
      </c>
      <c r="B58" s="31"/>
      <c r="C58" s="19">
        <f>AVERAGE(C24:C56)</f>
        <v>6.0409314965624823</v>
      </c>
      <c r="D58" s="19">
        <f>AVERAGE(D24:D56)</f>
        <v>6.0545813376271571</v>
      </c>
      <c r="E58" s="19">
        <f>AVERAGE(E24:E56)</f>
        <v>-2.1928882714838858E-3</v>
      </c>
      <c r="F58" s="19">
        <f>AVERAGE(F24:F56)</f>
        <v>5.3755747332987509E-3</v>
      </c>
      <c r="G58" s="15" t="s">
        <v>114</v>
      </c>
      <c r="H58" s="19">
        <f>AVERAGE(H24:H56)</f>
        <v>6.048177246808196</v>
      </c>
      <c r="I58" s="19">
        <f>AVERAGE(I24:I56)</f>
        <v>0.96894788880213933</v>
      </c>
      <c r="J58" s="15" t="s">
        <v>114</v>
      </c>
      <c r="K58" s="19">
        <f>AVERAGE(K24:K56)</f>
        <v>5.2241887660662862E-3</v>
      </c>
      <c r="L58" s="15" t="s">
        <v>114</v>
      </c>
      <c r="M58" s="18"/>
      <c r="N58" s="18"/>
      <c r="O58" s="18"/>
      <c r="P58" s="18"/>
      <c r="Q58" s="18"/>
      <c r="R58" s="18"/>
      <c r="S58" s="18"/>
      <c r="T58" s="18"/>
      <c r="U58" s="18"/>
      <c r="V58" s="18"/>
      <c r="W58" s="18"/>
      <c r="X58" s="18"/>
      <c r="Y58" s="18"/>
    </row>
    <row r="59" spans="1:25" customFormat="1" ht="13.35" customHeight="1" x14ac:dyDescent="0.25">
      <c r="A59" s="31" t="s">
        <v>115</v>
      </c>
      <c r="B59" s="31"/>
      <c r="C59" s="19">
        <f>_xlfn.STDEV.S(C24:C56)</f>
        <v>8.7880074252910265E-2</v>
      </c>
      <c r="D59" s="19">
        <f t="shared" ref="D59:K59" si="9">_xlfn.STDEV.S(D24:D56)</f>
        <v>9.8918017585603257E-2</v>
      </c>
      <c r="E59" s="19">
        <f t="shared" si="9"/>
        <v>8.415687286349326E-3</v>
      </c>
      <c r="F59" s="19">
        <f t="shared" si="9"/>
        <v>6.7810763423931247E-3</v>
      </c>
      <c r="G59" s="15" t="s">
        <v>114</v>
      </c>
      <c r="H59" s="19">
        <f t="shared" si="9"/>
        <v>9.0877097909488225E-2</v>
      </c>
      <c r="I59" s="19">
        <f t="shared" si="9"/>
        <v>1.4499696733417864E-2</v>
      </c>
      <c r="J59" s="15" t="s">
        <v>114</v>
      </c>
      <c r="K59" s="19">
        <f t="shared" si="9"/>
        <v>6.6484295384013946E-3</v>
      </c>
      <c r="L59" s="15" t="s">
        <v>114</v>
      </c>
      <c r="M59" s="18"/>
      <c r="N59" s="18"/>
      <c r="O59" s="18"/>
      <c r="P59" s="18"/>
      <c r="Q59" s="18"/>
      <c r="R59" s="18"/>
      <c r="S59" s="18"/>
      <c r="T59" s="18"/>
      <c r="U59" s="18"/>
      <c r="V59" s="18"/>
      <c r="W59" s="18"/>
      <c r="X59" s="18"/>
      <c r="Y59" s="18"/>
    </row>
    <row r="60" spans="1:25" customFormat="1" ht="13.35" customHeight="1" x14ac:dyDescent="0.25">
      <c r="A60" s="31" t="s">
        <v>116</v>
      </c>
      <c r="B60" s="31"/>
      <c r="C60" s="19">
        <f>_xlfn.VAR.S(C24:C56)</f>
        <v>7.7229074506970207E-3</v>
      </c>
      <c r="D60" s="19">
        <f t="shared" ref="D60:K60" si="10">_xlfn.VAR.S(D24:D56)</f>
        <v>9.7847742030657166E-3</v>
      </c>
      <c r="E60" s="19">
        <f t="shared" si="10"/>
        <v>7.0823792501621696E-5</v>
      </c>
      <c r="F60" s="19">
        <f t="shared" si="10"/>
        <v>4.5982996361363716E-5</v>
      </c>
      <c r="G60" s="15" t="s">
        <v>114</v>
      </c>
      <c r="H60" s="19">
        <f t="shared" si="10"/>
        <v>8.2586469244507084E-3</v>
      </c>
      <c r="I60" s="19">
        <f t="shared" si="10"/>
        <v>2.1024120536108866E-4</v>
      </c>
      <c r="J60" s="15" t="s">
        <v>114</v>
      </c>
      <c r="K60" s="19">
        <f t="shared" si="10"/>
        <v>4.4201615327088184E-5</v>
      </c>
      <c r="L60" s="15" t="s">
        <v>114</v>
      </c>
      <c r="M60" s="18"/>
      <c r="N60" s="18"/>
      <c r="O60" s="18"/>
      <c r="P60" s="18"/>
      <c r="Q60" s="18"/>
      <c r="R60" s="18"/>
      <c r="S60" s="18"/>
      <c r="T60" s="18"/>
      <c r="U60" s="18"/>
      <c r="V60" s="18"/>
      <c r="W60" s="18"/>
      <c r="X60" s="18"/>
      <c r="Y60" s="18"/>
    </row>
    <row r="61" spans="1:25" customFormat="1" ht="13.35" customHeight="1" x14ac:dyDescent="0.25">
      <c r="A61" s="31" t="s">
        <v>117</v>
      </c>
      <c r="B61" s="31"/>
      <c r="C61" s="19">
        <f>MAX(C24:C56)</f>
        <v>6.2674897688170503</v>
      </c>
      <c r="D61" s="19">
        <f t="shared" ref="D61:K61" si="11">MAX(D24:D56)</f>
        <v>6.26150414595394</v>
      </c>
      <c r="E61" s="19">
        <f t="shared" si="11"/>
        <v>3.1265090469005045E-2</v>
      </c>
      <c r="F61" s="19">
        <f t="shared" si="11"/>
        <v>3.1265090469005045E-2</v>
      </c>
      <c r="G61" s="15" t="s">
        <v>114</v>
      </c>
      <c r="H61" s="19">
        <f t="shared" si="11"/>
        <v>6.2625837387269696</v>
      </c>
      <c r="I61" s="19">
        <f t="shared" si="11"/>
        <v>1</v>
      </c>
      <c r="J61" s="15" t="s">
        <v>114</v>
      </c>
      <c r="K61" s="19">
        <f t="shared" si="11"/>
        <v>3.1140547678417545E-2</v>
      </c>
      <c r="L61" s="15" t="s">
        <v>114</v>
      </c>
      <c r="M61" s="18"/>
      <c r="N61" s="18"/>
      <c r="O61" s="18"/>
      <c r="P61" s="18"/>
      <c r="Q61" s="18"/>
      <c r="R61" s="18"/>
      <c r="S61" s="18"/>
      <c r="T61" s="18"/>
      <c r="U61" s="18"/>
      <c r="V61" s="18"/>
      <c r="W61" s="18"/>
      <c r="X61" s="18"/>
      <c r="Y61" s="18"/>
    </row>
    <row r="62" spans="1:25" customFormat="1" ht="13.35" customHeight="1" x14ac:dyDescent="0.25">
      <c r="A62" s="31" t="s">
        <v>118</v>
      </c>
      <c r="B62" s="31"/>
      <c r="C62" s="19">
        <f>MIN(C24:C56)</f>
        <v>5.8736633985539299</v>
      </c>
      <c r="D62" s="19">
        <f>MIN(D24:D56)</f>
        <v>5.8081502465186698</v>
      </c>
      <c r="E62" s="19">
        <f>MIN(E24:E56)</f>
        <v>-1.853380018364581E-2</v>
      </c>
      <c r="F62" s="19">
        <f>MIN(F24:F56)</f>
        <v>6.990463952485961E-5</v>
      </c>
      <c r="G62" s="15" t="s">
        <v>114</v>
      </c>
      <c r="H62" s="19">
        <f>MIN(H24:H56)</f>
        <v>5.8590910781876104</v>
      </c>
      <c r="I62" s="19">
        <f>MIN(I24:I56)</f>
        <v>0.93557089575597763</v>
      </c>
      <c r="J62" s="15" t="s">
        <v>114</v>
      </c>
      <c r="K62" s="19">
        <f>MIN(K24:K56)</f>
        <v>6.8272467501386845E-5</v>
      </c>
      <c r="L62" s="15" t="s">
        <v>114</v>
      </c>
      <c r="M62" s="18"/>
      <c r="N62" s="18"/>
      <c r="O62" s="18"/>
      <c r="P62" s="18"/>
      <c r="Q62" s="18"/>
      <c r="R62" s="18"/>
      <c r="S62" s="18"/>
      <c r="T62" s="18"/>
      <c r="U62" s="18"/>
      <c r="V62" s="18"/>
      <c r="W62" s="18"/>
      <c r="X62" s="18"/>
      <c r="Y62" s="18"/>
    </row>
    <row r="63" spans="1:25" ht="18.75" x14ac:dyDescent="0.25">
      <c r="A63" s="22" t="s">
        <v>119</v>
      </c>
      <c r="B63" s="22"/>
      <c r="C63" s="22"/>
      <c r="D63" s="22"/>
      <c r="E63" s="22"/>
      <c r="F63" s="22"/>
      <c r="G63" s="22"/>
      <c r="H63" s="22"/>
      <c r="I63" s="22"/>
      <c r="J63" s="22"/>
      <c r="K63" s="22"/>
      <c r="L63" s="22"/>
    </row>
    <row r="64" spans="1:25" ht="43.7" customHeight="1" x14ac:dyDescent="0.25">
      <c r="A64" s="23"/>
      <c r="B64" s="23"/>
      <c r="C64" s="23"/>
      <c r="D64" s="23"/>
      <c r="E64" s="23"/>
      <c r="F64" s="23"/>
      <c r="G64" s="23"/>
      <c r="H64" s="23"/>
      <c r="I64" s="23"/>
      <c r="J64" s="23"/>
      <c r="K64" s="23"/>
      <c r="L64" s="23"/>
    </row>
  </sheetData>
  <mergeCells count="20">
    <mergeCell ref="A22:L22"/>
    <mergeCell ref="A14:L14"/>
    <mergeCell ref="B15:F15"/>
    <mergeCell ref="H15:L15"/>
    <mergeCell ref="B16:L16"/>
    <mergeCell ref="B17:L17"/>
    <mergeCell ref="B18:L18"/>
    <mergeCell ref="B19:L19"/>
    <mergeCell ref="B20:L20"/>
    <mergeCell ref="B21:D21"/>
    <mergeCell ref="F21:I21"/>
    <mergeCell ref="K21:L21"/>
    <mergeCell ref="A63:L63"/>
    <mergeCell ref="A64:L64"/>
    <mergeCell ref="A57:L57"/>
    <mergeCell ref="A58:B58"/>
    <mergeCell ref="A59:B59"/>
    <mergeCell ref="A60:B60"/>
    <mergeCell ref="A61:B61"/>
    <mergeCell ref="A62:B62"/>
  </mergeCells>
  <conditionalFormatting sqref="G24:G56">
    <cfRule type="colorScale" priority="3">
      <colorScale>
        <cfvo type="min"/>
        <cfvo type="percentile" val="50"/>
        <cfvo type="max"/>
        <color rgb="FF63BE7B"/>
        <color rgb="FFFFEB84"/>
        <color rgb="FFF8696B"/>
      </colorScale>
    </cfRule>
  </conditionalFormatting>
  <conditionalFormatting sqref="G58:G62">
    <cfRule type="colorScale" priority="6">
      <colorScale>
        <cfvo type="min"/>
        <cfvo type="percentile" val="50"/>
        <cfvo type="max"/>
        <color rgb="FF63BE7B"/>
        <color rgb="FFFFEB84"/>
        <color rgb="FFF8696B"/>
      </colorScale>
    </cfRule>
  </conditionalFormatting>
  <conditionalFormatting sqref="J24:J56">
    <cfRule type="colorScale" priority="2">
      <colorScale>
        <cfvo type="min"/>
        <cfvo type="percentile" val="50"/>
        <cfvo type="max"/>
        <color rgb="FF63BE7B"/>
        <color rgb="FFFFEB84"/>
        <color rgb="FFF8696B"/>
      </colorScale>
    </cfRule>
  </conditionalFormatting>
  <conditionalFormatting sqref="J58:J62">
    <cfRule type="colorScale" priority="5">
      <colorScale>
        <cfvo type="min"/>
        <cfvo type="percentile" val="50"/>
        <cfvo type="max"/>
        <color rgb="FF63BE7B"/>
        <color rgb="FFFFEB84"/>
        <color rgb="FFF8696B"/>
      </colorScale>
    </cfRule>
  </conditionalFormatting>
  <conditionalFormatting sqref="L24:L56">
    <cfRule type="colorScale" priority="1">
      <colorScale>
        <cfvo type="min"/>
        <cfvo type="percentile" val="50"/>
        <cfvo type="max"/>
        <color rgb="FF63BE7B"/>
        <color rgb="FFFFEB84"/>
        <color rgb="FFF8696B"/>
      </colorScale>
    </cfRule>
  </conditionalFormatting>
  <conditionalFormatting sqref="L58:L62">
    <cfRule type="colorScale" priority="4">
      <colorScale>
        <cfvo type="min"/>
        <cfvo type="percentile" val="50"/>
        <cfvo type="max"/>
        <color rgb="FF63BE7B"/>
        <color rgb="FFFFEB84"/>
        <color rgb="FFF8696B"/>
      </colorScale>
    </cfRule>
  </conditionalFormatting>
  <pageMargins left="0.7" right="0.7" top="0.75" bottom="0.75" header="0.3" footer="0.3"/>
  <pageSetup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6DBA87-D43D-45C4-A89E-5F51CF4E7196}">
  <dimension ref="A14:Y64"/>
  <sheetViews>
    <sheetView zoomScale="80" zoomScaleNormal="80" workbookViewId="0"/>
  </sheetViews>
  <sheetFormatPr baseColWidth="10" defaultColWidth="12.140625" defaultRowHeight="15" x14ac:dyDescent="0.25"/>
  <cols>
    <col min="1" max="1" width="17.85546875" style="9" customWidth="1"/>
    <col min="2" max="12" width="15.140625" style="9" customWidth="1"/>
    <col min="13" max="16384" width="12.140625" style="1"/>
  </cols>
  <sheetData>
    <row r="14" spans="1:12" ht="18.75" x14ac:dyDescent="0.25">
      <c r="A14" s="22" t="s">
        <v>55</v>
      </c>
      <c r="B14" s="22"/>
      <c r="C14" s="22"/>
      <c r="D14" s="22"/>
      <c r="E14" s="22"/>
      <c r="F14" s="22"/>
      <c r="G14" s="22"/>
      <c r="H14" s="22"/>
      <c r="I14" s="22"/>
      <c r="J14" s="22"/>
      <c r="K14" s="22"/>
      <c r="L14" s="22"/>
    </row>
    <row r="15" spans="1:12" s="4" customFormat="1" ht="44.1" customHeight="1" x14ac:dyDescent="0.25">
      <c r="A15" s="2" t="s">
        <v>1</v>
      </c>
      <c r="B15" s="32" t="s">
        <v>9</v>
      </c>
      <c r="C15" s="33"/>
      <c r="D15" s="33"/>
      <c r="E15" s="33"/>
      <c r="F15" s="34"/>
      <c r="G15" s="3" t="s">
        <v>3</v>
      </c>
      <c r="H15" s="35" t="s">
        <v>11</v>
      </c>
      <c r="I15" s="35"/>
      <c r="J15" s="35"/>
      <c r="K15" s="35"/>
      <c r="L15" s="35"/>
    </row>
    <row r="16" spans="1:12" s="4" customFormat="1" ht="44.1" customHeight="1" x14ac:dyDescent="0.25">
      <c r="A16" s="2" t="s">
        <v>5</v>
      </c>
      <c r="B16" s="24" t="s">
        <v>19</v>
      </c>
      <c r="C16" s="24"/>
      <c r="D16" s="24"/>
      <c r="E16" s="24"/>
      <c r="F16" s="24"/>
      <c r="G16" s="24"/>
      <c r="H16" s="24"/>
      <c r="I16" s="24"/>
      <c r="J16" s="24"/>
      <c r="K16" s="24"/>
      <c r="L16" s="24"/>
    </row>
    <row r="17" spans="1:14" s="4" customFormat="1" ht="44.1" customHeight="1" x14ac:dyDescent="0.25">
      <c r="A17" s="2" t="s">
        <v>56</v>
      </c>
      <c r="B17" s="24" t="s">
        <v>122</v>
      </c>
      <c r="C17" s="24"/>
      <c r="D17" s="24"/>
      <c r="E17" s="24"/>
      <c r="F17" s="24"/>
      <c r="G17" s="24"/>
      <c r="H17" s="24"/>
      <c r="I17" s="24"/>
      <c r="J17" s="24"/>
      <c r="K17" s="24"/>
      <c r="L17" s="24"/>
    </row>
    <row r="18" spans="1:14" s="4" customFormat="1" ht="44.1" customHeight="1" x14ac:dyDescent="0.25">
      <c r="A18" s="2" t="s">
        <v>58</v>
      </c>
      <c r="B18" s="24" t="s">
        <v>123</v>
      </c>
      <c r="C18" s="24"/>
      <c r="D18" s="24"/>
      <c r="E18" s="24"/>
      <c r="F18" s="24"/>
      <c r="G18" s="24"/>
      <c r="H18" s="24"/>
      <c r="I18" s="24"/>
      <c r="J18" s="24"/>
      <c r="K18" s="24"/>
      <c r="L18" s="24"/>
    </row>
    <row r="19" spans="1:14" s="4" customFormat="1" ht="44.1" customHeight="1" x14ac:dyDescent="0.25">
      <c r="A19" s="2" t="s">
        <v>60</v>
      </c>
      <c r="B19" s="24"/>
      <c r="C19" s="24"/>
      <c r="D19" s="24"/>
      <c r="E19" s="24"/>
      <c r="F19" s="24"/>
      <c r="G19" s="24"/>
      <c r="H19" s="24"/>
      <c r="I19" s="24"/>
      <c r="J19" s="24"/>
      <c r="K19" s="24"/>
      <c r="L19" s="24"/>
    </row>
    <row r="20" spans="1:14" s="4" customFormat="1" ht="44.1" customHeight="1" x14ac:dyDescent="0.25">
      <c r="A20" s="2" t="s">
        <v>61</v>
      </c>
      <c r="B20" s="24" t="s">
        <v>168</v>
      </c>
      <c r="C20" s="24"/>
      <c r="D20" s="24"/>
      <c r="E20" s="24"/>
      <c r="F20" s="24"/>
      <c r="G20" s="24"/>
      <c r="H20" s="24"/>
      <c r="I20" s="24"/>
      <c r="J20" s="24"/>
      <c r="K20" s="24"/>
      <c r="L20" s="24"/>
    </row>
    <row r="21" spans="1:14" s="4" customFormat="1" ht="43.7" customHeight="1" x14ac:dyDescent="0.25">
      <c r="A21" s="16" t="s">
        <v>62</v>
      </c>
      <c r="B21" s="25" t="s">
        <v>121</v>
      </c>
      <c r="C21" s="25"/>
      <c r="D21" s="25"/>
      <c r="E21" s="17" t="s">
        <v>64</v>
      </c>
      <c r="F21" s="26" t="s">
        <v>124</v>
      </c>
      <c r="G21" s="27"/>
      <c r="H21" s="27"/>
      <c r="I21" s="28"/>
      <c r="J21" s="14" t="s">
        <v>65</v>
      </c>
      <c r="K21" s="29" t="s">
        <v>14</v>
      </c>
      <c r="L21" s="29"/>
    </row>
    <row r="22" spans="1:14" ht="18.75" x14ac:dyDescent="0.25">
      <c r="A22" s="22" t="s">
        <v>66</v>
      </c>
      <c r="B22" s="22"/>
      <c r="C22" s="22"/>
      <c r="D22" s="22"/>
      <c r="E22" s="22"/>
      <c r="F22" s="22"/>
      <c r="G22" s="22"/>
      <c r="H22" s="22"/>
      <c r="I22" s="22"/>
      <c r="J22" s="22"/>
      <c r="K22" s="22"/>
      <c r="L22" s="22"/>
    </row>
    <row r="23" spans="1:14" s="6" customFormat="1" ht="32.25" customHeight="1" x14ac:dyDescent="0.25">
      <c r="A23" s="3" t="s">
        <v>67</v>
      </c>
      <c r="B23" s="5" t="s">
        <v>68</v>
      </c>
      <c r="C23" s="2" t="s">
        <v>69</v>
      </c>
      <c r="D23" s="2" t="s">
        <v>70</v>
      </c>
      <c r="E23" s="2" t="s">
        <v>71</v>
      </c>
      <c r="F23" s="2" t="s">
        <v>72</v>
      </c>
      <c r="G23" s="2" t="s">
        <v>73</v>
      </c>
      <c r="H23" s="2" t="s">
        <v>74</v>
      </c>
      <c r="I23" s="2" t="s">
        <v>75</v>
      </c>
      <c r="J23" s="2" t="s">
        <v>76</v>
      </c>
      <c r="K23" s="2" t="s">
        <v>77</v>
      </c>
      <c r="L23" s="2" t="s">
        <v>78</v>
      </c>
    </row>
    <row r="24" spans="1:14" x14ac:dyDescent="0.25">
      <c r="A24" s="7">
        <v>5</v>
      </c>
      <c r="B24" s="7" t="s">
        <v>79</v>
      </c>
      <c r="C24" s="8">
        <v>6.33888342034418</v>
      </c>
      <c r="D24" s="8">
        <v>6.4385909533086698</v>
      </c>
      <c r="E24" s="8">
        <f>(C24-D24)/D24</f>
        <v>-1.5485924434017983E-2</v>
      </c>
      <c r="F24" s="20">
        <f>ABS(E24)</f>
        <v>1.5485924434017983E-2</v>
      </c>
      <c r="G24" s="7">
        <f>RANK(F24,$F$24:$F$56,1)</f>
        <v>14</v>
      </c>
      <c r="H24" s="8">
        <v>6.39264110854465</v>
      </c>
      <c r="I24" s="8">
        <f>MIN($H$24:$H$56)/H24</f>
        <v>0.90643438772060514</v>
      </c>
      <c r="J24" s="7">
        <f>RANK(I24,$I$24:$I$56,1)</f>
        <v>11</v>
      </c>
      <c r="K24" s="20">
        <f>I24*F24</f>
        <v>1.4036974432636649E-2</v>
      </c>
      <c r="L24" s="7">
        <f>RANK(K24,$K$24:$K$56,1)</f>
        <v>12</v>
      </c>
      <c r="M24" s="18">
        <f>IF(E24&gt;0,1,-1)</f>
        <v>-1</v>
      </c>
      <c r="N24" s="18">
        <f>K24*M24</f>
        <v>-1.4036974432636649E-2</v>
      </c>
    </row>
    <row r="25" spans="1:14" x14ac:dyDescent="0.25">
      <c r="A25" s="7">
        <v>8</v>
      </c>
      <c r="B25" s="7" t="s">
        <v>80</v>
      </c>
      <c r="C25" s="8">
        <v>5.9723817255803597</v>
      </c>
      <c r="D25" s="8">
        <v>6.1018776145966998</v>
      </c>
      <c r="E25" s="8">
        <f t="shared" ref="E25:E56" si="0">(C25-D25)/D25</f>
        <v>-2.1222301920078575E-2</v>
      </c>
      <c r="F25" s="20">
        <f t="shared" ref="F25:F56" si="1">ABS(E25)</f>
        <v>2.1222301920078575E-2</v>
      </c>
      <c r="G25" s="7">
        <f t="shared" ref="G25:G56" si="2">RANK(F25,$F$24:$F$56,1)</f>
        <v>28</v>
      </c>
      <c r="H25" s="8">
        <v>6.0407704338810602</v>
      </c>
      <c r="I25" s="8">
        <f t="shared" ref="I25:I56" si="3">MIN($H$24:$H$56)/H25</f>
        <v>0.95923356011699934</v>
      </c>
      <c r="J25" s="7">
        <f t="shared" ref="J25:J56" si="4">RANK(I25,$I$24:$I$56,1)</f>
        <v>30</v>
      </c>
      <c r="K25" s="20">
        <f t="shared" ref="K25:K56" si="5">I25*F25</f>
        <v>2.0357144224674804E-2</v>
      </c>
      <c r="L25" s="7">
        <f t="shared" ref="L25:L56" si="6">RANK(K25,$K$24:$K$56,1)</f>
        <v>29</v>
      </c>
      <c r="M25" s="18">
        <f t="shared" ref="M25:M56" si="7">IF(E25&gt;0,1,-1)</f>
        <v>-1</v>
      </c>
      <c r="N25" s="18">
        <f t="shared" ref="N25:N56" si="8">K25*M25</f>
        <v>-2.0357144224674804E-2</v>
      </c>
    </row>
    <row r="26" spans="1:14" x14ac:dyDescent="0.25">
      <c r="A26" s="7">
        <v>11</v>
      </c>
      <c r="B26" s="7" t="s">
        <v>81</v>
      </c>
      <c r="C26" s="8">
        <v>5.7423396137229998</v>
      </c>
      <c r="D26" s="8">
        <v>5.8411258992775199</v>
      </c>
      <c r="E26" s="8">
        <f t="shared" si="0"/>
        <v>-1.6912199335874407E-2</v>
      </c>
      <c r="F26" s="20">
        <f t="shared" si="1"/>
        <v>1.6912199335874407E-2</v>
      </c>
      <c r="G26" s="7">
        <f t="shared" si="2"/>
        <v>18</v>
      </c>
      <c r="H26" s="8">
        <v>5.7945097291412404</v>
      </c>
      <c r="I26" s="8">
        <f t="shared" si="3"/>
        <v>1</v>
      </c>
      <c r="J26" s="7">
        <f t="shared" si="4"/>
        <v>33</v>
      </c>
      <c r="K26" s="20">
        <f t="shared" si="5"/>
        <v>1.6912199335874407E-2</v>
      </c>
      <c r="L26" s="7">
        <f t="shared" si="6"/>
        <v>22</v>
      </c>
      <c r="M26" s="18">
        <f t="shared" si="7"/>
        <v>-1</v>
      </c>
      <c r="N26" s="18">
        <f t="shared" si="8"/>
        <v>-1.6912199335874407E-2</v>
      </c>
    </row>
    <row r="27" spans="1:14" x14ac:dyDescent="0.25">
      <c r="A27" s="7">
        <v>13</v>
      </c>
      <c r="B27" s="7" t="s">
        <v>82</v>
      </c>
      <c r="C27" s="8">
        <v>6.0413468491311297</v>
      </c>
      <c r="D27" s="8">
        <v>6.1778955948250998</v>
      </c>
      <c r="E27" s="8">
        <f t="shared" si="0"/>
        <v>-2.2102792706362628E-2</v>
      </c>
      <c r="F27" s="20">
        <f t="shared" si="1"/>
        <v>2.2102792706362628E-2</v>
      </c>
      <c r="G27" s="7">
        <f t="shared" si="2"/>
        <v>30</v>
      </c>
      <c r="H27" s="8">
        <v>6.1157153769027603</v>
      </c>
      <c r="I27" s="8">
        <f t="shared" si="3"/>
        <v>0.94747864673777682</v>
      </c>
      <c r="J27" s="7">
        <f t="shared" si="4"/>
        <v>29</v>
      </c>
      <c r="K27" s="20">
        <f t="shared" si="5"/>
        <v>2.0941924122550064E-2</v>
      </c>
      <c r="L27" s="7">
        <f t="shared" si="6"/>
        <v>30</v>
      </c>
      <c r="M27" s="18">
        <f t="shared" si="7"/>
        <v>-1</v>
      </c>
      <c r="N27" s="18">
        <f t="shared" si="8"/>
        <v>-2.0941924122550064E-2</v>
      </c>
    </row>
    <row r="28" spans="1:14" x14ac:dyDescent="0.25">
      <c r="A28" s="7">
        <v>15</v>
      </c>
      <c r="B28" s="7" t="s">
        <v>83</v>
      </c>
      <c r="C28" s="8">
        <v>6.25494520716778</v>
      </c>
      <c r="D28" s="8">
        <v>6.3780710667134501</v>
      </c>
      <c r="E28" s="8">
        <f t="shared" si="0"/>
        <v>-1.9304560619942342E-2</v>
      </c>
      <c r="F28" s="20">
        <f t="shared" si="1"/>
        <v>1.9304560619942342E-2</v>
      </c>
      <c r="G28" s="7">
        <f t="shared" si="2"/>
        <v>25</v>
      </c>
      <c r="H28" s="8">
        <v>6.3251539213399699</v>
      </c>
      <c r="I28" s="8">
        <f t="shared" si="3"/>
        <v>0.91610572662770651</v>
      </c>
      <c r="J28" s="7">
        <f t="shared" si="4"/>
        <v>18</v>
      </c>
      <c r="K28" s="20">
        <f t="shared" si="5"/>
        <v>1.768501853396089E-2</v>
      </c>
      <c r="L28" s="7">
        <f t="shared" si="6"/>
        <v>25</v>
      </c>
      <c r="M28" s="18">
        <f t="shared" si="7"/>
        <v>-1</v>
      </c>
      <c r="N28" s="18">
        <f t="shared" si="8"/>
        <v>-1.768501853396089E-2</v>
      </c>
    </row>
    <row r="29" spans="1:14" x14ac:dyDescent="0.25">
      <c r="A29" s="7">
        <v>17</v>
      </c>
      <c r="B29" s="7" t="s">
        <v>84</v>
      </c>
      <c r="C29" s="8">
        <v>6.1837488057275598</v>
      </c>
      <c r="D29" s="8">
        <v>6.2844672754139399</v>
      </c>
      <c r="E29" s="8">
        <f t="shared" si="0"/>
        <v>-1.6026572384330869E-2</v>
      </c>
      <c r="F29" s="20">
        <f t="shared" si="1"/>
        <v>1.6026572384330869E-2</v>
      </c>
      <c r="G29" s="7">
        <f t="shared" si="2"/>
        <v>15</v>
      </c>
      <c r="H29" s="8">
        <v>6.2393411744018303</v>
      </c>
      <c r="I29" s="8">
        <f t="shared" si="3"/>
        <v>0.92870538205450259</v>
      </c>
      <c r="J29" s="7">
        <f t="shared" si="4"/>
        <v>23</v>
      </c>
      <c r="K29" s="20">
        <f t="shared" si="5"/>
        <v>1.4883964029214139E-2</v>
      </c>
      <c r="L29" s="7">
        <f t="shared" si="6"/>
        <v>17</v>
      </c>
      <c r="M29" s="18">
        <f t="shared" si="7"/>
        <v>-1</v>
      </c>
      <c r="N29" s="18">
        <f t="shared" si="8"/>
        <v>-1.4883964029214139E-2</v>
      </c>
    </row>
    <row r="30" spans="1:14" x14ac:dyDescent="0.25">
      <c r="A30" s="7">
        <v>18</v>
      </c>
      <c r="B30" s="7" t="s">
        <v>85</v>
      </c>
      <c r="C30" s="8">
        <v>6.2300207582136</v>
      </c>
      <c r="D30" s="8">
        <v>6.3628800407450203</v>
      </c>
      <c r="E30" s="8">
        <f t="shared" si="0"/>
        <v>-2.0880368902234409E-2</v>
      </c>
      <c r="F30" s="20">
        <f t="shared" si="1"/>
        <v>2.0880368902234409E-2</v>
      </c>
      <c r="G30" s="7">
        <f t="shared" si="2"/>
        <v>27</v>
      </c>
      <c r="H30" s="8">
        <v>6.3070249477043596</v>
      </c>
      <c r="I30" s="8">
        <f t="shared" si="3"/>
        <v>0.91873898980696667</v>
      </c>
      <c r="J30" s="7">
        <f t="shared" si="4"/>
        <v>19</v>
      </c>
      <c r="K30" s="20">
        <f t="shared" si="5"/>
        <v>1.9183609032035642E-2</v>
      </c>
      <c r="L30" s="7">
        <f t="shared" si="6"/>
        <v>28</v>
      </c>
      <c r="M30" s="18">
        <f t="shared" si="7"/>
        <v>-1</v>
      </c>
      <c r="N30" s="18">
        <f t="shared" si="8"/>
        <v>-1.9183609032035642E-2</v>
      </c>
    </row>
    <row r="31" spans="1:14" x14ac:dyDescent="0.25">
      <c r="A31" s="7">
        <v>19</v>
      </c>
      <c r="B31" s="7" t="s">
        <v>86</v>
      </c>
      <c r="C31" s="8">
        <v>6.3334427542585896</v>
      </c>
      <c r="D31" s="8">
        <v>6.4115385261185196</v>
      </c>
      <c r="E31" s="8">
        <f t="shared" si="0"/>
        <v>-1.2180504186599403E-2</v>
      </c>
      <c r="F31" s="20">
        <f t="shared" si="1"/>
        <v>1.2180504186599403E-2</v>
      </c>
      <c r="G31" s="7">
        <f t="shared" si="2"/>
        <v>10</v>
      </c>
      <c r="H31" s="8">
        <v>6.3755738425255197</v>
      </c>
      <c r="I31" s="8">
        <f t="shared" si="3"/>
        <v>0.90886089193908459</v>
      </c>
      <c r="J31" s="7">
        <f t="shared" si="4"/>
        <v>14</v>
      </c>
      <c r="K31" s="20">
        <f t="shared" si="5"/>
        <v>1.1070383899300488E-2</v>
      </c>
      <c r="L31" s="7">
        <f t="shared" si="6"/>
        <v>10</v>
      </c>
      <c r="M31" s="18">
        <f t="shared" si="7"/>
        <v>-1</v>
      </c>
      <c r="N31" s="18">
        <f t="shared" si="8"/>
        <v>-1.1070383899300488E-2</v>
      </c>
    </row>
    <row r="32" spans="1:14" x14ac:dyDescent="0.25">
      <c r="A32" s="7">
        <v>20</v>
      </c>
      <c r="B32" s="7" t="s">
        <v>87</v>
      </c>
      <c r="C32" s="8">
        <v>6.1592499193424599</v>
      </c>
      <c r="D32" s="8">
        <v>6.3224435841210296</v>
      </c>
      <c r="E32" s="8">
        <f t="shared" si="0"/>
        <v>-2.5811802447464224E-2</v>
      </c>
      <c r="F32" s="20">
        <f t="shared" si="1"/>
        <v>2.5811802447464224E-2</v>
      </c>
      <c r="G32" s="7">
        <f t="shared" si="2"/>
        <v>33</v>
      </c>
      <c r="H32" s="8">
        <v>6.25017249450456</v>
      </c>
      <c r="I32" s="8">
        <f t="shared" si="3"/>
        <v>0.92709596962900476</v>
      </c>
      <c r="J32" s="7">
        <f t="shared" si="4"/>
        <v>22</v>
      </c>
      <c r="K32" s="20">
        <f t="shared" si="5"/>
        <v>2.3930018017904162E-2</v>
      </c>
      <c r="L32" s="7">
        <f t="shared" si="6"/>
        <v>33</v>
      </c>
      <c r="M32" s="18">
        <f t="shared" si="7"/>
        <v>-1</v>
      </c>
      <c r="N32" s="18">
        <f t="shared" si="8"/>
        <v>-2.3930018017904162E-2</v>
      </c>
    </row>
    <row r="33" spans="1:14" x14ac:dyDescent="0.25">
      <c r="A33" s="7">
        <v>23</v>
      </c>
      <c r="B33" s="7" t="s">
        <v>88</v>
      </c>
      <c r="C33" s="8">
        <v>6.1511944847028204</v>
      </c>
      <c r="D33" s="8">
        <v>6.2964967385073898</v>
      </c>
      <c r="E33" s="8">
        <f t="shared" si="0"/>
        <v>-2.3076682135948171E-2</v>
      </c>
      <c r="F33" s="20">
        <f t="shared" si="1"/>
        <v>2.3076682135948171E-2</v>
      </c>
      <c r="G33" s="7">
        <f t="shared" si="2"/>
        <v>31</v>
      </c>
      <c r="H33" s="8">
        <v>6.2290399203214601</v>
      </c>
      <c r="I33" s="8">
        <f t="shared" si="3"/>
        <v>0.93024122549566268</v>
      </c>
      <c r="J33" s="7">
        <f t="shared" si="4"/>
        <v>24</v>
      </c>
      <c r="K33" s="20">
        <f t="shared" si="5"/>
        <v>2.1466881070518293E-2</v>
      </c>
      <c r="L33" s="7">
        <f t="shared" si="6"/>
        <v>31</v>
      </c>
      <c r="M33" s="18">
        <f t="shared" si="7"/>
        <v>-1</v>
      </c>
      <c r="N33" s="18">
        <f t="shared" si="8"/>
        <v>-2.1466881070518293E-2</v>
      </c>
    </row>
    <row r="34" spans="1:14" x14ac:dyDescent="0.25">
      <c r="A34" s="7">
        <v>25</v>
      </c>
      <c r="B34" s="7" t="s">
        <v>89</v>
      </c>
      <c r="C34" s="8">
        <v>6.1158944991011204</v>
      </c>
      <c r="D34" s="8">
        <v>6.2310987866947203</v>
      </c>
      <c r="E34" s="8">
        <f t="shared" si="0"/>
        <v>-1.8488599127909171E-2</v>
      </c>
      <c r="F34" s="20">
        <f t="shared" si="1"/>
        <v>1.8488599127909171E-2</v>
      </c>
      <c r="G34" s="7">
        <f t="shared" si="2"/>
        <v>23</v>
      </c>
      <c r="H34" s="8">
        <v>6.1787823049578696</v>
      </c>
      <c r="I34" s="8">
        <f t="shared" si="3"/>
        <v>0.93780771730567558</v>
      </c>
      <c r="J34" s="7">
        <f t="shared" si="4"/>
        <v>25</v>
      </c>
      <c r="K34" s="20">
        <f t="shared" si="5"/>
        <v>1.7338750944324202E-2</v>
      </c>
      <c r="L34" s="7">
        <f t="shared" si="6"/>
        <v>24</v>
      </c>
      <c r="M34" s="18">
        <f t="shared" si="7"/>
        <v>-1</v>
      </c>
      <c r="N34" s="18">
        <f t="shared" si="8"/>
        <v>-1.7338750944324202E-2</v>
      </c>
    </row>
    <row r="35" spans="1:14" x14ac:dyDescent="0.25">
      <c r="A35" s="7">
        <v>27</v>
      </c>
      <c r="B35" s="7" t="s">
        <v>90</v>
      </c>
      <c r="C35" s="8">
        <v>6.9217139314663596</v>
      </c>
      <c r="D35" s="8">
        <v>6.9707747112776799</v>
      </c>
      <c r="E35" s="8">
        <f t="shared" si="0"/>
        <v>-7.0380670504165367E-3</v>
      </c>
      <c r="F35" s="20">
        <f t="shared" si="1"/>
        <v>7.0380670504165367E-3</v>
      </c>
      <c r="G35" s="7">
        <f t="shared" si="2"/>
        <v>6</v>
      </c>
      <c r="H35" s="8">
        <v>6.9440089721687901</v>
      </c>
      <c r="I35" s="8">
        <f t="shared" si="3"/>
        <v>0.83446172842882549</v>
      </c>
      <c r="J35" s="7">
        <f t="shared" si="4"/>
        <v>5</v>
      </c>
      <c r="K35" s="20">
        <f t="shared" si="5"/>
        <v>5.8729975956885484E-3</v>
      </c>
      <c r="L35" s="7">
        <f t="shared" si="6"/>
        <v>6</v>
      </c>
      <c r="M35" s="18">
        <f t="shared" si="7"/>
        <v>-1</v>
      </c>
      <c r="N35" s="18">
        <f t="shared" si="8"/>
        <v>-5.8729975956885484E-3</v>
      </c>
    </row>
    <row r="36" spans="1:14" x14ac:dyDescent="0.25">
      <c r="A36" s="7">
        <v>41</v>
      </c>
      <c r="B36" s="7" t="s">
        <v>91</v>
      </c>
      <c r="C36" s="8">
        <v>6.2880335878497098</v>
      </c>
      <c r="D36" s="8">
        <v>6.3920223596431303</v>
      </c>
      <c r="E36" s="8">
        <f t="shared" si="0"/>
        <v>-1.6268524410985669E-2</v>
      </c>
      <c r="F36" s="20">
        <f t="shared" si="1"/>
        <v>1.6268524410985669E-2</v>
      </c>
      <c r="G36" s="7">
        <f t="shared" si="2"/>
        <v>16</v>
      </c>
      <c r="H36" s="8">
        <v>6.3477263311014296</v>
      </c>
      <c r="I36" s="8">
        <f t="shared" si="3"/>
        <v>0.91284806982783118</v>
      </c>
      <c r="J36" s="7">
        <f t="shared" si="4"/>
        <v>16</v>
      </c>
      <c r="K36" s="20">
        <f t="shared" si="5"/>
        <v>1.4850691107515222E-2</v>
      </c>
      <c r="L36" s="7">
        <f t="shared" si="6"/>
        <v>16</v>
      </c>
      <c r="M36" s="18">
        <f t="shared" si="7"/>
        <v>-1</v>
      </c>
      <c r="N36" s="18">
        <f t="shared" si="8"/>
        <v>-1.4850691107515222E-2</v>
      </c>
    </row>
    <row r="37" spans="1:14" x14ac:dyDescent="0.25">
      <c r="A37" s="7">
        <v>44</v>
      </c>
      <c r="B37" s="7" t="s">
        <v>92</v>
      </c>
      <c r="C37" s="8">
        <v>6.4640086699608297</v>
      </c>
      <c r="D37" s="8">
        <v>6.5219113105560904</v>
      </c>
      <c r="E37" s="8">
        <f t="shared" si="0"/>
        <v>-8.8781704991207043E-3</v>
      </c>
      <c r="F37" s="20">
        <f t="shared" si="1"/>
        <v>8.8781704991207043E-3</v>
      </c>
      <c r="G37" s="7">
        <f t="shared" si="2"/>
        <v>8</v>
      </c>
      <c r="H37" s="8">
        <v>6.4936297827565799</v>
      </c>
      <c r="I37" s="8">
        <f t="shared" si="3"/>
        <v>0.89233755588102537</v>
      </c>
      <c r="J37" s="7">
        <f t="shared" si="4"/>
        <v>7</v>
      </c>
      <c r="K37" s="20">
        <f t="shared" si="5"/>
        <v>7.9223249638803919E-3</v>
      </c>
      <c r="L37" s="7">
        <f t="shared" si="6"/>
        <v>8</v>
      </c>
      <c r="M37" s="18">
        <f t="shared" si="7"/>
        <v>-1</v>
      </c>
      <c r="N37" s="18">
        <f t="shared" si="8"/>
        <v>-7.9223249638803919E-3</v>
      </c>
    </row>
    <row r="38" spans="1:14" x14ac:dyDescent="0.25">
      <c r="A38" s="7">
        <v>47</v>
      </c>
      <c r="B38" s="7" t="s">
        <v>93</v>
      </c>
      <c r="C38" s="8">
        <v>5.9376719136256897</v>
      </c>
      <c r="D38" s="8">
        <v>6.0419402233502399</v>
      </c>
      <c r="E38" s="8">
        <f t="shared" si="0"/>
        <v>-1.7257421601356685E-2</v>
      </c>
      <c r="F38" s="20">
        <f t="shared" si="1"/>
        <v>1.7257421601356685E-2</v>
      </c>
      <c r="G38" s="7">
        <f t="shared" si="2"/>
        <v>21</v>
      </c>
      <c r="H38" s="8">
        <v>5.9909974656582801</v>
      </c>
      <c r="I38" s="8">
        <f t="shared" si="3"/>
        <v>0.96720283431209064</v>
      </c>
      <c r="J38" s="7">
        <f t="shared" si="4"/>
        <v>32</v>
      </c>
      <c r="K38" s="20">
        <f t="shared" si="5"/>
        <v>1.6691427085750884E-2</v>
      </c>
      <c r="L38" s="7">
        <f t="shared" si="6"/>
        <v>21</v>
      </c>
      <c r="M38" s="18">
        <f t="shared" si="7"/>
        <v>-1</v>
      </c>
      <c r="N38" s="18">
        <f t="shared" si="8"/>
        <v>-1.6691427085750884E-2</v>
      </c>
    </row>
    <row r="39" spans="1:14" x14ac:dyDescent="0.25">
      <c r="A39" s="7">
        <v>50</v>
      </c>
      <c r="B39" s="7" t="s">
        <v>94</v>
      </c>
      <c r="C39" s="8">
        <v>6.2640033071300403</v>
      </c>
      <c r="D39" s="8">
        <v>6.4171917229823299</v>
      </c>
      <c r="E39" s="8">
        <f t="shared" si="0"/>
        <v>-2.3871566015966982E-2</v>
      </c>
      <c r="F39" s="20">
        <f t="shared" si="1"/>
        <v>2.3871566015966982E-2</v>
      </c>
      <c r="G39" s="7">
        <f t="shared" si="2"/>
        <v>32</v>
      </c>
      <c r="H39" s="8">
        <v>6.3506583937671</v>
      </c>
      <c r="I39" s="8">
        <f t="shared" si="3"/>
        <v>0.91242661309389661</v>
      </c>
      <c r="J39" s="7">
        <f t="shared" si="4"/>
        <v>15</v>
      </c>
      <c r="K39" s="20">
        <f t="shared" si="5"/>
        <v>2.1781052129196114E-2</v>
      </c>
      <c r="L39" s="7">
        <f t="shared" si="6"/>
        <v>32</v>
      </c>
      <c r="M39" s="18">
        <f t="shared" si="7"/>
        <v>-1</v>
      </c>
      <c r="N39" s="18">
        <f t="shared" si="8"/>
        <v>-2.1781052129196114E-2</v>
      </c>
    </row>
    <row r="40" spans="1:14" x14ac:dyDescent="0.25">
      <c r="A40" s="7">
        <v>52</v>
      </c>
      <c r="B40" s="7" t="s">
        <v>95</v>
      </c>
      <c r="C40" s="8">
        <v>6.4071285250506298</v>
      </c>
      <c r="D40" s="8">
        <v>6.4415696743768702</v>
      </c>
      <c r="E40" s="8">
        <f t="shared" si="0"/>
        <v>-5.3467013580928346E-3</v>
      </c>
      <c r="F40" s="20">
        <f t="shared" si="1"/>
        <v>5.3467013580928346E-3</v>
      </c>
      <c r="G40" s="7">
        <f t="shared" si="2"/>
        <v>4</v>
      </c>
      <c r="H40" s="8">
        <v>6.4255317273822001</v>
      </c>
      <c r="I40" s="8">
        <f t="shared" si="3"/>
        <v>0.90179458681187741</v>
      </c>
      <c r="J40" s="7">
        <f t="shared" si="4"/>
        <v>8</v>
      </c>
      <c r="K40" s="20">
        <f t="shared" si="5"/>
        <v>4.8216263420278313E-3</v>
      </c>
      <c r="L40" s="7">
        <f t="shared" si="6"/>
        <v>4</v>
      </c>
      <c r="M40" s="18">
        <f t="shared" si="7"/>
        <v>-1</v>
      </c>
      <c r="N40" s="18">
        <f t="shared" si="8"/>
        <v>-4.8216263420278313E-3</v>
      </c>
    </row>
    <row r="41" spans="1:14" x14ac:dyDescent="0.25">
      <c r="A41" s="7">
        <v>54</v>
      </c>
      <c r="B41" s="7" t="s">
        <v>96</v>
      </c>
      <c r="C41" s="8">
        <v>6.2815246757073799</v>
      </c>
      <c r="D41" s="8">
        <v>6.3915192575987998</v>
      </c>
      <c r="E41" s="8">
        <f t="shared" si="0"/>
        <v>-1.720945794861662E-2</v>
      </c>
      <c r="F41" s="20">
        <f t="shared" si="1"/>
        <v>1.720945794861662E-2</v>
      </c>
      <c r="G41" s="7">
        <f t="shared" si="2"/>
        <v>20</v>
      </c>
      <c r="H41" s="8">
        <v>6.3412518534537297</v>
      </c>
      <c r="I41" s="8">
        <f t="shared" si="3"/>
        <v>0.91378009627315004</v>
      </c>
      <c r="J41" s="7">
        <f t="shared" si="4"/>
        <v>17</v>
      </c>
      <c r="K41" s="20">
        <f t="shared" si="5"/>
        <v>1.5725660141095624E-2</v>
      </c>
      <c r="L41" s="7">
        <f t="shared" si="6"/>
        <v>19</v>
      </c>
      <c r="M41" s="18">
        <f t="shared" si="7"/>
        <v>-1</v>
      </c>
      <c r="N41" s="18">
        <f t="shared" si="8"/>
        <v>-1.5725660141095624E-2</v>
      </c>
    </row>
    <row r="42" spans="1:14" x14ac:dyDescent="0.25">
      <c r="A42" s="7">
        <v>63</v>
      </c>
      <c r="B42" s="7" t="s">
        <v>97</v>
      </c>
      <c r="C42" s="8">
        <v>5.9768789560395703</v>
      </c>
      <c r="D42" s="8">
        <v>6.0696035598830598</v>
      </c>
      <c r="E42" s="8">
        <f t="shared" si="0"/>
        <v>-1.5276879771250817E-2</v>
      </c>
      <c r="F42" s="20">
        <f t="shared" si="1"/>
        <v>1.5276879771250817E-2</v>
      </c>
      <c r="G42" s="7">
        <f t="shared" si="2"/>
        <v>13</v>
      </c>
      <c r="H42" s="8">
        <v>6.0272438039677603</v>
      </c>
      <c r="I42" s="8">
        <f t="shared" si="3"/>
        <v>0.96138631812549047</v>
      </c>
      <c r="J42" s="7">
        <f t="shared" si="4"/>
        <v>31</v>
      </c>
      <c r="K42" s="20">
        <f t="shared" si="5"/>
        <v>1.4686983195728608E-2</v>
      </c>
      <c r="L42" s="7">
        <f t="shared" si="6"/>
        <v>15</v>
      </c>
      <c r="M42" s="18">
        <f t="shared" si="7"/>
        <v>-1</v>
      </c>
      <c r="N42" s="18">
        <f t="shared" si="8"/>
        <v>-1.4686983195728608E-2</v>
      </c>
    </row>
    <row r="43" spans="1:14" x14ac:dyDescent="0.25">
      <c r="A43" s="7">
        <v>66</v>
      </c>
      <c r="B43" s="7" t="s">
        <v>98</v>
      </c>
      <c r="C43" s="8">
        <v>6.1183702143218897</v>
      </c>
      <c r="D43" s="8">
        <v>6.2127707041068998</v>
      </c>
      <c r="E43" s="8">
        <f t="shared" si="0"/>
        <v>-1.5194587774277183E-2</v>
      </c>
      <c r="F43" s="20">
        <f t="shared" si="1"/>
        <v>1.5194587774277183E-2</v>
      </c>
      <c r="G43" s="7">
        <f t="shared" si="2"/>
        <v>12</v>
      </c>
      <c r="H43" s="8">
        <v>6.1702235621631596</v>
      </c>
      <c r="I43" s="8">
        <f t="shared" si="3"/>
        <v>0.93910855429520268</v>
      </c>
      <c r="J43" s="7">
        <f t="shared" si="4"/>
        <v>26</v>
      </c>
      <c r="K43" s="20">
        <f t="shared" si="5"/>
        <v>1.4269367357813006E-2</v>
      </c>
      <c r="L43" s="7">
        <f t="shared" si="6"/>
        <v>13</v>
      </c>
      <c r="M43" s="18">
        <f t="shared" si="7"/>
        <v>-1</v>
      </c>
      <c r="N43" s="18">
        <f t="shared" si="8"/>
        <v>-1.4269367357813006E-2</v>
      </c>
    </row>
    <row r="44" spans="1:14" x14ac:dyDescent="0.25">
      <c r="A44" s="7">
        <v>68</v>
      </c>
      <c r="B44" s="7" t="s">
        <v>99</v>
      </c>
      <c r="C44" s="8">
        <v>6.2425224185758497</v>
      </c>
      <c r="D44" s="8">
        <v>6.3579305349415698</v>
      </c>
      <c r="E44" s="8">
        <f t="shared" si="0"/>
        <v>-1.8151836628517166E-2</v>
      </c>
      <c r="F44" s="20">
        <f t="shared" si="1"/>
        <v>1.8151836628517166E-2</v>
      </c>
      <c r="G44" s="7">
        <f t="shared" si="2"/>
        <v>22</v>
      </c>
      <c r="H44" s="8">
        <v>6.3066422109657401</v>
      </c>
      <c r="I44" s="8">
        <f t="shared" si="3"/>
        <v>0.91879474612749967</v>
      </c>
      <c r="J44" s="7">
        <f t="shared" si="4"/>
        <v>20</v>
      </c>
      <c r="K44" s="20">
        <f t="shared" si="5"/>
        <v>1.667781212684628E-2</v>
      </c>
      <c r="L44" s="7">
        <f t="shared" si="6"/>
        <v>20</v>
      </c>
      <c r="M44" s="18">
        <f t="shared" si="7"/>
        <v>-1</v>
      </c>
      <c r="N44" s="18">
        <f t="shared" si="8"/>
        <v>-1.667781212684628E-2</v>
      </c>
    </row>
    <row r="45" spans="1:14" x14ac:dyDescent="0.25">
      <c r="A45" s="7">
        <v>70</v>
      </c>
      <c r="B45" s="7" t="s">
        <v>100</v>
      </c>
      <c r="C45" s="8">
        <v>6.0804208292027901</v>
      </c>
      <c r="D45" s="8">
        <v>6.1742183454981898</v>
      </c>
      <c r="E45" s="8">
        <f t="shared" si="0"/>
        <v>-1.5191804216608292E-2</v>
      </c>
      <c r="F45" s="20">
        <f t="shared" si="1"/>
        <v>1.5191804216608292E-2</v>
      </c>
      <c r="G45" s="7">
        <f t="shared" si="2"/>
        <v>11</v>
      </c>
      <c r="H45" s="8">
        <v>6.1314072653420402</v>
      </c>
      <c r="I45" s="8">
        <f t="shared" si="3"/>
        <v>0.94505379896959008</v>
      </c>
      <c r="J45" s="7">
        <f t="shared" si="4"/>
        <v>28</v>
      </c>
      <c r="K45" s="20">
        <f t="shared" si="5"/>
        <v>1.4357072288107904E-2</v>
      </c>
      <c r="L45" s="7">
        <f t="shared" si="6"/>
        <v>14</v>
      </c>
      <c r="M45" s="18">
        <f t="shared" si="7"/>
        <v>-1</v>
      </c>
      <c r="N45" s="18">
        <f t="shared" si="8"/>
        <v>-1.4357072288107904E-2</v>
      </c>
    </row>
    <row r="46" spans="1:14" x14ac:dyDescent="0.25">
      <c r="A46" s="7">
        <v>73</v>
      </c>
      <c r="B46" s="7" t="s">
        <v>101</v>
      </c>
      <c r="C46" s="8">
        <v>6.3301819635546899</v>
      </c>
      <c r="D46" s="8">
        <v>6.4620319152926404</v>
      </c>
      <c r="E46" s="8">
        <f t="shared" si="0"/>
        <v>-2.0403791480187942E-2</v>
      </c>
      <c r="F46" s="20">
        <f t="shared" si="1"/>
        <v>2.0403791480187942E-2</v>
      </c>
      <c r="G46" s="7">
        <f t="shared" si="2"/>
        <v>26</v>
      </c>
      <c r="H46" s="8">
        <v>6.4057504541086203</v>
      </c>
      <c r="I46" s="8">
        <f t="shared" si="3"/>
        <v>0.90457937296396973</v>
      </c>
      <c r="J46" s="7">
        <f t="shared" si="4"/>
        <v>10</v>
      </c>
      <c r="K46" s="20">
        <f t="shared" si="5"/>
        <v>1.8456848903235998E-2</v>
      </c>
      <c r="L46" s="7">
        <f t="shared" si="6"/>
        <v>27</v>
      </c>
      <c r="M46" s="18">
        <f t="shared" si="7"/>
        <v>-1</v>
      </c>
      <c r="N46" s="18">
        <f t="shared" si="8"/>
        <v>-1.8456848903235998E-2</v>
      </c>
    </row>
    <row r="47" spans="1:14" x14ac:dyDescent="0.25">
      <c r="A47" s="7">
        <v>76</v>
      </c>
      <c r="B47" s="7" t="s">
        <v>102</v>
      </c>
      <c r="C47" s="8">
        <v>6.2018282649682703</v>
      </c>
      <c r="D47" s="8">
        <v>6.3054102926293201</v>
      </c>
      <c r="E47" s="8">
        <f t="shared" si="0"/>
        <v>-1.6427484153113948E-2</v>
      </c>
      <c r="F47" s="20">
        <f t="shared" si="1"/>
        <v>1.6427484153113948E-2</v>
      </c>
      <c r="G47" s="7">
        <f t="shared" si="2"/>
        <v>17</v>
      </c>
      <c r="H47" s="8">
        <v>6.2572763171583698</v>
      </c>
      <c r="I47" s="8">
        <f t="shared" si="3"/>
        <v>0.92604344693103047</v>
      </c>
      <c r="J47" s="7">
        <f t="shared" si="4"/>
        <v>21</v>
      </c>
      <c r="K47" s="20">
        <f t="shared" si="5"/>
        <v>1.521256404955452E-2</v>
      </c>
      <c r="L47" s="7">
        <f t="shared" si="6"/>
        <v>18</v>
      </c>
      <c r="M47" s="18">
        <f t="shared" si="7"/>
        <v>-1</v>
      </c>
      <c r="N47" s="18">
        <f t="shared" si="8"/>
        <v>-1.521256404955452E-2</v>
      </c>
    </row>
    <row r="48" spans="1:14" x14ac:dyDescent="0.25">
      <c r="A48" s="7">
        <v>81</v>
      </c>
      <c r="B48" s="7" t="s">
        <v>103</v>
      </c>
      <c r="C48" s="8">
        <v>6.3408359396773699</v>
      </c>
      <c r="D48" s="8">
        <v>6.4057516627149198</v>
      </c>
      <c r="E48" s="8">
        <f t="shared" si="0"/>
        <v>-1.0133974349239284E-2</v>
      </c>
      <c r="F48" s="20">
        <f t="shared" si="1"/>
        <v>1.0133974349239284E-2</v>
      </c>
      <c r="G48" s="7">
        <f t="shared" si="2"/>
        <v>9</v>
      </c>
      <c r="H48" s="8">
        <v>6.3758903515498497</v>
      </c>
      <c r="I48" s="8">
        <f t="shared" si="3"/>
        <v>0.90881577468356445</v>
      </c>
      <c r="J48" s="7">
        <f t="shared" si="4"/>
        <v>13</v>
      </c>
      <c r="K48" s="20">
        <f t="shared" si="5"/>
        <v>9.2099157488272701E-3</v>
      </c>
      <c r="L48" s="7">
        <f t="shared" si="6"/>
        <v>9</v>
      </c>
      <c r="M48" s="18">
        <f t="shared" si="7"/>
        <v>-1</v>
      </c>
      <c r="N48" s="18">
        <f t="shared" si="8"/>
        <v>-9.2099157488272701E-3</v>
      </c>
    </row>
    <row r="49" spans="1:25" x14ac:dyDescent="0.25">
      <c r="A49" s="7">
        <v>85</v>
      </c>
      <c r="B49" s="7" t="s">
        <v>104</v>
      </c>
      <c r="C49" s="8">
        <v>6.3185665537019799</v>
      </c>
      <c r="D49" s="8">
        <v>6.4406743337182402</v>
      </c>
      <c r="E49" s="8">
        <f t="shared" si="0"/>
        <v>-1.8958850221164135E-2</v>
      </c>
      <c r="F49" s="20">
        <f t="shared" si="1"/>
        <v>1.8958850221164135E-2</v>
      </c>
      <c r="G49" s="7">
        <f t="shared" si="2"/>
        <v>24</v>
      </c>
      <c r="H49" s="8">
        <v>6.3903263034229099</v>
      </c>
      <c r="I49" s="8">
        <f t="shared" si="3"/>
        <v>0.90676273072901981</v>
      </c>
      <c r="J49" s="7">
        <f t="shared" si="4"/>
        <v>12</v>
      </c>
      <c r="K49" s="20">
        <f t="shared" si="5"/>
        <v>1.7191178798025272E-2</v>
      </c>
      <c r="L49" s="7">
        <f t="shared" si="6"/>
        <v>23</v>
      </c>
      <c r="M49" s="18">
        <f t="shared" si="7"/>
        <v>-1</v>
      </c>
      <c r="N49" s="18">
        <f t="shared" si="8"/>
        <v>-1.7191178798025272E-2</v>
      </c>
    </row>
    <row r="50" spans="1:25" x14ac:dyDescent="0.25">
      <c r="A50" s="7">
        <v>86</v>
      </c>
      <c r="B50" s="7" t="s">
        <v>105</v>
      </c>
      <c r="C50" s="8">
        <v>7.0633147065519299</v>
      </c>
      <c r="D50" s="8">
        <v>7.0802216389824899</v>
      </c>
      <c r="E50" s="8">
        <f t="shared" si="0"/>
        <v>-2.3879100531928664E-3</v>
      </c>
      <c r="F50" s="20">
        <f t="shared" si="1"/>
        <v>2.3879100531928664E-3</v>
      </c>
      <c r="G50" s="7">
        <f t="shared" si="2"/>
        <v>2</v>
      </c>
      <c r="H50" s="8">
        <v>7.0727074383166997</v>
      </c>
      <c r="I50" s="8">
        <f t="shared" si="3"/>
        <v>0.81927745204746238</v>
      </c>
      <c r="J50" s="7">
        <f t="shared" si="4"/>
        <v>1</v>
      </c>
      <c r="K50" s="20">
        <f t="shared" si="5"/>
        <v>1.9563608640983717E-3</v>
      </c>
      <c r="L50" s="7">
        <f t="shared" si="6"/>
        <v>2</v>
      </c>
      <c r="M50" s="18">
        <f t="shared" si="7"/>
        <v>-1</v>
      </c>
      <c r="N50" s="18">
        <f t="shared" si="8"/>
        <v>-1.9563608640983717E-3</v>
      </c>
    </row>
    <row r="51" spans="1:25" x14ac:dyDescent="0.25">
      <c r="A51" s="7">
        <v>88</v>
      </c>
      <c r="B51" s="7" t="s">
        <v>106</v>
      </c>
      <c r="C51" s="8">
        <v>6.1349232907553599</v>
      </c>
      <c r="D51" s="8">
        <v>6.1407585687997903</v>
      </c>
      <c r="E51" s="8">
        <f t="shared" si="0"/>
        <v>-9.5025361753815155E-4</v>
      </c>
      <c r="F51" s="20">
        <f t="shared" si="1"/>
        <v>9.5025361753815155E-4</v>
      </c>
      <c r="G51" s="7">
        <f t="shared" si="2"/>
        <v>1</v>
      </c>
      <c r="H51" s="8">
        <v>6.1377743436074796</v>
      </c>
      <c r="I51" s="8">
        <f t="shared" si="3"/>
        <v>0.94407343847305969</v>
      </c>
      <c r="J51" s="7">
        <f t="shared" si="4"/>
        <v>27</v>
      </c>
      <c r="K51" s="20">
        <f t="shared" si="5"/>
        <v>8.9710920013070649E-4</v>
      </c>
      <c r="L51" s="7">
        <f t="shared" si="6"/>
        <v>1</v>
      </c>
      <c r="M51" s="18">
        <f t="shared" si="7"/>
        <v>-1</v>
      </c>
      <c r="N51" s="18">
        <f t="shared" si="8"/>
        <v>-8.9710920013070649E-4</v>
      </c>
    </row>
    <row r="52" spans="1:25" x14ac:dyDescent="0.25">
      <c r="A52" s="7">
        <v>91</v>
      </c>
      <c r="B52" s="7" t="s">
        <v>107</v>
      </c>
      <c r="C52" s="8">
        <v>7.0045111802333597</v>
      </c>
      <c r="D52" s="8">
        <v>7.0333943188373604</v>
      </c>
      <c r="E52" s="8">
        <f t="shared" si="0"/>
        <v>-4.1065717766802495E-3</v>
      </c>
      <c r="F52" s="20">
        <f t="shared" si="1"/>
        <v>4.1065717766802495E-3</v>
      </c>
      <c r="G52" s="7">
        <f t="shared" si="2"/>
        <v>3</v>
      </c>
      <c r="H52" s="8">
        <v>7.01995924835379</v>
      </c>
      <c r="I52" s="8">
        <f t="shared" si="3"/>
        <v>0.82543352805076142</v>
      </c>
      <c r="J52" s="7">
        <f t="shared" si="4"/>
        <v>4</v>
      </c>
      <c r="K52" s="20">
        <f t="shared" si="5"/>
        <v>3.3897020298188619E-3</v>
      </c>
      <c r="L52" s="7">
        <f t="shared" si="6"/>
        <v>3</v>
      </c>
      <c r="M52" s="18">
        <f t="shared" si="7"/>
        <v>-1</v>
      </c>
      <c r="N52" s="18">
        <f t="shared" si="8"/>
        <v>-3.3897020298188619E-3</v>
      </c>
    </row>
    <row r="53" spans="1:25" x14ac:dyDescent="0.25">
      <c r="A53" s="7">
        <v>94</v>
      </c>
      <c r="B53" s="7" t="s">
        <v>108</v>
      </c>
      <c r="C53" s="8">
        <v>6.7588962759309297</v>
      </c>
      <c r="D53" s="8">
        <v>6.9071417647253002</v>
      </c>
      <c r="E53" s="8">
        <f t="shared" si="0"/>
        <v>-2.1462638793872543E-2</v>
      </c>
      <c r="F53" s="20">
        <f t="shared" si="1"/>
        <v>2.1462638793872543E-2</v>
      </c>
      <c r="G53" s="7">
        <f t="shared" si="2"/>
        <v>29</v>
      </c>
      <c r="H53" s="8">
        <v>6.8273809174626896</v>
      </c>
      <c r="I53" s="8">
        <f t="shared" si="3"/>
        <v>0.84871633781562861</v>
      </c>
      <c r="J53" s="7">
        <f t="shared" si="4"/>
        <v>6</v>
      </c>
      <c r="K53" s="20">
        <f t="shared" si="5"/>
        <v>1.8215692196995144E-2</v>
      </c>
      <c r="L53" s="7">
        <f t="shared" si="6"/>
        <v>26</v>
      </c>
      <c r="M53" s="18">
        <f t="shared" si="7"/>
        <v>-1</v>
      </c>
      <c r="N53" s="18">
        <f t="shared" si="8"/>
        <v>-1.8215692196995144E-2</v>
      </c>
    </row>
    <row r="54" spans="1:25" x14ac:dyDescent="0.25">
      <c r="A54" s="7">
        <v>95</v>
      </c>
      <c r="B54" s="7" t="s">
        <v>109</v>
      </c>
      <c r="C54" s="8">
        <v>7.0263014673018596</v>
      </c>
      <c r="D54" s="8">
        <v>7.0788491020760196</v>
      </c>
      <c r="E54" s="8">
        <f t="shared" si="0"/>
        <v>-7.4231889981592261E-3</v>
      </c>
      <c r="F54" s="20">
        <f t="shared" si="1"/>
        <v>7.4231889981592261E-3</v>
      </c>
      <c r="G54" s="7">
        <f t="shared" si="2"/>
        <v>7</v>
      </c>
      <c r="H54" s="8">
        <v>7.0577854886351501</v>
      </c>
      <c r="I54" s="8">
        <f>MIN($H$24:$H$56)/H54</f>
        <v>0.82100961250124294</v>
      </c>
      <c r="J54" s="7">
        <f t="shared" si="4"/>
        <v>2</v>
      </c>
      <c r="K54" s="20">
        <f t="shared" si="5"/>
        <v>6.0945095229021961E-3</v>
      </c>
      <c r="L54" s="7">
        <f t="shared" si="6"/>
        <v>7</v>
      </c>
      <c r="M54" s="18">
        <f t="shared" si="7"/>
        <v>-1</v>
      </c>
      <c r="N54" s="18">
        <f t="shared" si="8"/>
        <v>-6.0945095229021961E-3</v>
      </c>
    </row>
    <row r="55" spans="1:25" x14ac:dyDescent="0.25">
      <c r="A55" s="7">
        <v>97</v>
      </c>
      <c r="B55" s="7" t="s">
        <v>110</v>
      </c>
      <c r="C55" s="8">
        <v>6.4402360612881999</v>
      </c>
      <c r="D55" s="8">
        <v>6.4027201780792398</v>
      </c>
      <c r="E55" s="8">
        <f t="shared" si="0"/>
        <v>5.859366357661845E-3</v>
      </c>
      <c r="F55" s="20">
        <f t="shared" si="1"/>
        <v>5.859366357661845E-3</v>
      </c>
      <c r="G55" s="7">
        <f t="shared" si="2"/>
        <v>5</v>
      </c>
      <c r="H55" s="8">
        <v>6.42328838287896</v>
      </c>
      <c r="I55" s="8">
        <f t="shared" si="3"/>
        <v>0.90210954012064815</v>
      </c>
      <c r="J55" s="7">
        <f>RANK(I55,$I$24:$I$56,1)</f>
        <v>9</v>
      </c>
      <c r="K55" s="20">
        <f t="shared" si="5"/>
        <v>5.2857902903087244E-3</v>
      </c>
      <c r="L55" s="7">
        <f t="shared" si="6"/>
        <v>5</v>
      </c>
      <c r="M55" s="18">
        <f t="shared" si="7"/>
        <v>1</v>
      </c>
      <c r="N55" s="18">
        <f t="shared" si="8"/>
        <v>5.2857902903087244E-3</v>
      </c>
    </row>
    <row r="56" spans="1:25" x14ac:dyDescent="0.25">
      <c r="A56" s="7">
        <v>99</v>
      </c>
      <c r="B56" s="7" t="s">
        <v>111</v>
      </c>
      <c r="C56" s="8">
        <v>6.9738149036939898</v>
      </c>
      <c r="D56" s="8">
        <v>7.0940158629913199</v>
      </c>
      <c r="E56" s="8">
        <f t="shared" si="0"/>
        <v>-1.6943993588230462E-2</v>
      </c>
      <c r="F56" s="20">
        <f t="shared" si="1"/>
        <v>1.6943993588230462E-2</v>
      </c>
      <c r="G56" s="7">
        <f t="shared" si="2"/>
        <v>19</v>
      </c>
      <c r="H56" s="8">
        <v>7.0407763802226198</v>
      </c>
      <c r="I56" s="8">
        <f t="shared" si="3"/>
        <v>0.82299300762027983</v>
      </c>
      <c r="J56" s="7">
        <f t="shared" si="4"/>
        <v>3</v>
      </c>
      <c r="K56" s="20">
        <f t="shared" si="5"/>
        <v>1.3944788244276526E-2</v>
      </c>
      <c r="L56" s="7">
        <f t="shared" si="6"/>
        <v>11</v>
      </c>
      <c r="M56" s="18">
        <f t="shared" si="7"/>
        <v>-1</v>
      </c>
      <c r="N56" s="18">
        <f t="shared" si="8"/>
        <v>-1.3944788244276526E-2</v>
      </c>
    </row>
    <row r="57" spans="1:25" customFormat="1" ht="13.35" customHeight="1" x14ac:dyDescent="0.25">
      <c r="A57" s="30" t="s">
        <v>112</v>
      </c>
      <c r="B57" s="30"/>
      <c r="C57" s="30"/>
      <c r="D57" s="30"/>
      <c r="E57" s="30"/>
      <c r="F57" s="30"/>
      <c r="G57" s="30"/>
      <c r="H57" s="30"/>
      <c r="I57" s="30"/>
      <c r="J57" s="30"/>
      <c r="K57" s="30"/>
      <c r="L57" s="30"/>
      <c r="M57" s="18"/>
      <c r="N57" s="18"/>
      <c r="O57" s="18"/>
      <c r="P57" s="18"/>
      <c r="Q57" s="18"/>
      <c r="R57" s="18"/>
      <c r="S57" s="18"/>
      <c r="T57" s="18"/>
      <c r="U57" s="18"/>
      <c r="V57" s="18"/>
      <c r="W57" s="18"/>
      <c r="X57" s="18"/>
      <c r="Y57" s="18"/>
    </row>
    <row r="58" spans="1:25" customFormat="1" ht="13.35" customHeight="1" x14ac:dyDescent="0.25">
      <c r="A58" s="31" t="s">
        <v>113</v>
      </c>
      <c r="B58" s="31"/>
      <c r="C58" s="19">
        <f>AVERAGE(C24:C56)</f>
        <v>6.3363374446630667</v>
      </c>
      <c r="D58" s="19">
        <f>AVERAGE(D24:D56)</f>
        <v>6.4299669128298058</v>
      </c>
      <c r="E58" s="19">
        <f>AVERAGE(E24:E56)</f>
        <v>-1.4682321701505718E-2</v>
      </c>
      <c r="F58" s="19">
        <f>AVERAGE(F24:F56)</f>
        <v>1.5037434814091283E-2</v>
      </c>
      <c r="G58" s="15" t="s">
        <v>114</v>
      </c>
      <c r="H58" s="19">
        <f>AVERAGE(H24:H56)</f>
        <v>6.3874837045051267</v>
      </c>
      <c r="I58" s="19">
        <f>AVERAGE(I24:I56)</f>
        <v>0.90938520125809486</v>
      </c>
      <c r="J58" s="15" t="s">
        <v>114</v>
      </c>
      <c r="K58" s="19">
        <f>AVERAGE(K24:K56)</f>
        <v>1.3797525509842963E-2</v>
      </c>
      <c r="L58" s="15" t="s">
        <v>114</v>
      </c>
      <c r="M58" s="18"/>
      <c r="N58" s="18"/>
      <c r="O58" s="18"/>
      <c r="P58" s="18"/>
      <c r="Q58" s="18"/>
      <c r="R58" s="18"/>
      <c r="S58" s="18"/>
      <c r="T58" s="18"/>
      <c r="U58" s="18"/>
      <c r="V58" s="18"/>
      <c r="W58" s="18"/>
      <c r="X58" s="18"/>
      <c r="Y58" s="18"/>
    </row>
    <row r="59" spans="1:25" customFormat="1" ht="13.35" customHeight="1" x14ac:dyDescent="0.25">
      <c r="A59" s="31" t="s">
        <v>115</v>
      </c>
      <c r="B59" s="31"/>
      <c r="C59" s="19">
        <f>_xlfn.STDEV.S(C24:C56)</f>
        <v>0.33624937957965895</v>
      </c>
      <c r="D59" s="19">
        <f t="shared" ref="D59:K59" si="9">_xlfn.STDEV.S(D24:D56)</f>
        <v>0.32094812671615169</v>
      </c>
      <c r="E59" s="19">
        <f t="shared" si="9"/>
        <v>7.3407109257258123E-3</v>
      </c>
      <c r="F59" s="19">
        <f t="shared" si="9"/>
        <v>6.5576179403982861E-3</v>
      </c>
      <c r="G59" s="15" t="s">
        <v>114</v>
      </c>
      <c r="H59" s="19">
        <f t="shared" si="9"/>
        <v>0.32690305474144676</v>
      </c>
      <c r="I59" s="19">
        <f t="shared" si="9"/>
        <v>4.479043240517E-2</v>
      </c>
      <c r="J59" s="15" t="s">
        <v>114</v>
      </c>
      <c r="K59" s="19">
        <f t="shared" si="9"/>
        <v>6.1684676746665817E-3</v>
      </c>
      <c r="L59" s="15" t="s">
        <v>114</v>
      </c>
      <c r="M59" s="18"/>
      <c r="N59" s="18"/>
      <c r="O59" s="18"/>
      <c r="P59" s="18"/>
      <c r="Q59" s="18"/>
      <c r="R59" s="18"/>
      <c r="S59" s="18"/>
      <c r="T59" s="18"/>
      <c r="U59" s="18"/>
      <c r="V59" s="18"/>
      <c r="W59" s="18"/>
      <c r="X59" s="18"/>
      <c r="Y59" s="18"/>
    </row>
    <row r="60" spans="1:25" customFormat="1" ht="13.35" customHeight="1" x14ac:dyDescent="0.25">
      <c r="A60" s="31" t="s">
        <v>116</v>
      </c>
      <c r="B60" s="31"/>
      <c r="C60" s="19">
        <f>_xlfn.VAR.S(C24:C56)</f>
        <v>0.11306364526770557</v>
      </c>
      <c r="D60" s="19">
        <f t="shared" ref="D60:K60" si="10">_xlfn.VAR.S(D24:D56)</f>
        <v>0.10300770004260695</v>
      </c>
      <c r="E60" s="19">
        <f t="shared" si="10"/>
        <v>5.3886036895070311E-5</v>
      </c>
      <c r="F60" s="19">
        <f t="shared" si="10"/>
        <v>4.3002353052233464E-5</v>
      </c>
      <c r="G60" s="15" t="s">
        <v>114</v>
      </c>
      <c r="H60" s="19">
        <f t="shared" si="10"/>
        <v>0.10686560719928934</v>
      </c>
      <c r="I60" s="19">
        <f t="shared" si="10"/>
        <v>2.0061828350421028E-3</v>
      </c>
      <c r="J60" s="15" t="s">
        <v>114</v>
      </c>
      <c r="K60" s="19">
        <f t="shared" si="10"/>
        <v>3.8049993453406549E-5</v>
      </c>
      <c r="L60" s="15" t="s">
        <v>114</v>
      </c>
      <c r="M60" s="18"/>
      <c r="N60" s="18"/>
      <c r="O60" s="18"/>
      <c r="P60" s="18"/>
      <c r="Q60" s="18"/>
      <c r="R60" s="18"/>
      <c r="S60" s="18"/>
      <c r="T60" s="18"/>
      <c r="U60" s="18"/>
      <c r="V60" s="18"/>
      <c r="W60" s="18"/>
      <c r="X60" s="18"/>
      <c r="Y60" s="18"/>
    </row>
    <row r="61" spans="1:25" customFormat="1" ht="13.35" customHeight="1" x14ac:dyDescent="0.25">
      <c r="A61" s="31" t="s">
        <v>117</v>
      </c>
      <c r="B61" s="31"/>
      <c r="C61" s="19">
        <f>MAX(C24:C56)</f>
        <v>7.0633147065519299</v>
      </c>
      <c r="D61" s="19">
        <f t="shared" ref="D61:K61" si="11">MAX(D24:D56)</f>
        <v>7.0940158629913199</v>
      </c>
      <c r="E61" s="19">
        <f t="shared" si="11"/>
        <v>5.859366357661845E-3</v>
      </c>
      <c r="F61" s="19">
        <f t="shared" si="11"/>
        <v>2.5811802447464224E-2</v>
      </c>
      <c r="G61" s="15" t="s">
        <v>114</v>
      </c>
      <c r="H61" s="19">
        <f t="shared" si="11"/>
        <v>7.0727074383166997</v>
      </c>
      <c r="I61" s="19">
        <f t="shared" si="11"/>
        <v>1</v>
      </c>
      <c r="J61" s="15" t="s">
        <v>114</v>
      </c>
      <c r="K61" s="19">
        <f t="shared" si="11"/>
        <v>2.3930018017904162E-2</v>
      </c>
      <c r="L61" s="15" t="s">
        <v>114</v>
      </c>
      <c r="M61" s="18"/>
      <c r="N61" s="18"/>
      <c r="O61" s="18"/>
      <c r="P61" s="18"/>
      <c r="Q61" s="18"/>
      <c r="R61" s="18"/>
      <c r="S61" s="18"/>
      <c r="T61" s="18"/>
      <c r="U61" s="18"/>
      <c r="V61" s="18"/>
      <c r="W61" s="18"/>
      <c r="X61" s="18"/>
      <c r="Y61" s="18"/>
    </row>
    <row r="62" spans="1:25" customFormat="1" ht="13.35" customHeight="1" x14ac:dyDescent="0.25">
      <c r="A62" s="31" t="s">
        <v>118</v>
      </c>
      <c r="B62" s="31"/>
      <c r="C62" s="19">
        <f>MIN(C24:C56)</f>
        <v>5.7423396137229998</v>
      </c>
      <c r="D62" s="19">
        <f>MIN(D24:D56)</f>
        <v>5.8411258992775199</v>
      </c>
      <c r="E62" s="19">
        <f>MIN(E24:E56)</f>
        <v>-2.5811802447464224E-2</v>
      </c>
      <c r="F62" s="19">
        <f>MIN(F24:F56)</f>
        <v>9.5025361753815155E-4</v>
      </c>
      <c r="G62" s="15" t="s">
        <v>114</v>
      </c>
      <c r="H62" s="19">
        <f>MIN(H24:H56)</f>
        <v>5.7945097291412404</v>
      </c>
      <c r="I62" s="19">
        <f>MIN(I24:I56)</f>
        <v>0.81927745204746238</v>
      </c>
      <c r="J62" s="15" t="s">
        <v>114</v>
      </c>
      <c r="K62" s="19">
        <f>MIN(K24:K56)</f>
        <v>8.9710920013070649E-4</v>
      </c>
      <c r="L62" s="15" t="s">
        <v>114</v>
      </c>
      <c r="M62" s="18"/>
      <c r="N62" s="18"/>
      <c r="O62" s="18"/>
      <c r="P62" s="18"/>
      <c r="Q62" s="18"/>
      <c r="R62" s="18"/>
      <c r="S62" s="18"/>
      <c r="T62" s="18"/>
      <c r="U62" s="18"/>
      <c r="V62" s="18"/>
      <c r="W62" s="18"/>
      <c r="X62" s="18"/>
      <c r="Y62" s="18"/>
    </row>
    <row r="63" spans="1:25" ht="18.75" x14ac:dyDescent="0.25">
      <c r="A63" s="22" t="s">
        <v>119</v>
      </c>
      <c r="B63" s="22"/>
      <c r="C63" s="22"/>
      <c r="D63" s="22"/>
      <c r="E63" s="22"/>
      <c r="F63" s="22"/>
      <c r="G63" s="22"/>
      <c r="H63" s="22"/>
      <c r="I63" s="22"/>
      <c r="J63" s="22"/>
      <c r="K63" s="22"/>
      <c r="L63" s="22"/>
    </row>
    <row r="64" spans="1:25" ht="43.7" customHeight="1" x14ac:dyDescent="0.25">
      <c r="A64" s="23"/>
      <c r="B64" s="23"/>
      <c r="C64" s="23"/>
      <c r="D64" s="23"/>
      <c r="E64" s="23"/>
      <c r="F64" s="23"/>
      <c r="G64" s="23"/>
      <c r="H64" s="23"/>
      <c r="I64" s="23"/>
      <c r="J64" s="23"/>
      <c r="K64" s="23"/>
      <c r="L64" s="23"/>
    </row>
  </sheetData>
  <mergeCells count="20">
    <mergeCell ref="A22:L22"/>
    <mergeCell ref="A14:L14"/>
    <mergeCell ref="B15:F15"/>
    <mergeCell ref="H15:L15"/>
    <mergeCell ref="B16:L16"/>
    <mergeCell ref="B17:L17"/>
    <mergeCell ref="B18:L18"/>
    <mergeCell ref="B19:L19"/>
    <mergeCell ref="B20:L20"/>
    <mergeCell ref="B21:D21"/>
    <mergeCell ref="F21:I21"/>
    <mergeCell ref="K21:L21"/>
    <mergeCell ref="A63:L63"/>
    <mergeCell ref="A64:L64"/>
    <mergeCell ref="A57:L57"/>
    <mergeCell ref="A58:B58"/>
    <mergeCell ref="A59:B59"/>
    <mergeCell ref="A60:B60"/>
    <mergeCell ref="A61:B61"/>
    <mergeCell ref="A62:B62"/>
  </mergeCells>
  <conditionalFormatting sqref="G24:G56">
    <cfRule type="colorScale" priority="3">
      <colorScale>
        <cfvo type="min"/>
        <cfvo type="percentile" val="50"/>
        <cfvo type="max"/>
        <color rgb="FF63BE7B"/>
        <color rgb="FFFFEB84"/>
        <color rgb="FFF8696B"/>
      </colorScale>
    </cfRule>
  </conditionalFormatting>
  <conditionalFormatting sqref="G58:G62">
    <cfRule type="colorScale" priority="6">
      <colorScale>
        <cfvo type="min"/>
        <cfvo type="percentile" val="50"/>
        <cfvo type="max"/>
        <color rgb="FF63BE7B"/>
        <color rgb="FFFFEB84"/>
        <color rgb="FFF8696B"/>
      </colorScale>
    </cfRule>
  </conditionalFormatting>
  <conditionalFormatting sqref="J24:J56">
    <cfRule type="colorScale" priority="2">
      <colorScale>
        <cfvo type="min"/>
        <cfvo type="percentile" val="50"/>
        <cfvo type="max"/>
        <color rgb="FF63BE7B"/>
        <color rgb="FFFFEB84"/>
        <color rgb="FFF8696B"/>
      </colorScale>
    </cfRule>
  </conditionalFormatting>
  <conditionalFormatting sqref="J58:J62">
    <cfRule type="colorScale" priority="5">
      <colorScale>
        <cfvo type="min"/>
        <cfvo type="percentile" val="50"/>
        <cfvo type="max"/>
        <color rgb="FF63BE7B"/>
        <color rgb="FFFFEB84"/>
        <color rgb="FFF8696B"/>
      </colorScale>
    </cfRule>
  </conditionalFormatting>
  <conditionalFormatting sqref="L24:L56">
    <cfRule type="colorScale" priority="1">
      <colorScale>
        <cfvo type="min"/>
        <cfvo type="percentile" val="50"/>
        <cfvo type="max"/>
        <color rgb="FF63BE7B"/>
        <color rgb="FFFFEB84"/>
        <color rgb="FFF8696B"/>
      </colorScale>
    </cfRule>
  </conditionalFormatting>
  <conditionalFormatting sqref="L58:L62">
    <cfRule type="colorScale" priority="4">
      <colorScale>
        <cfvo type="min"/>
        <cfvo type="percentile" val="50"/>
        <cfvo type="max"/>
        <color rgb="FF63BE7B"/>
        <color rgb="FFFFEB84"/>
        <color rgb="FFF8696B"/>
      </colorScale>
    </cfRule>
  </conditionalFormatting>
  <pageMargins left="0.7" right="0.7" top="0.75" bottom="0.75" header="0.3" footer="0.3"/>
  <pageSetup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3F8AFC-9E55-4C57-BF19-7D16DA849E40}">
  <dimension ref="A14:Y64"/>
  <sheetViews>
    <sheetView zoomScale="80" zoomScaleNormal="80" workbookViewId="0"/>
  </sheetViews>
  <sheetFormatPr baseColWidth="10" defaultColWidth="12.140625" defaultRowHeight="15" x14ac:dyDescent="0.25"/>
  <cols>
    <col min="1" max="1" width="17.85546875" style="9" customWidth="1"/>
    <col min="2" max="12" width="15.140625" style="9" customWidth="1"/>
    <col min="13" max="16384" width="12.140625" style="1"/>
  </cols>
  <sheetData>
    <row r="14" spans="1:12" ht="18.75" x14ac:dyDescent="0.25">
      <c r="A14" s="22" t="s">
        <v>55</v>
      </c>
      <c r="B14" s="22"/>
      <c r="C14" s="22"/>
      <c r="D14" s="22"/>
      <c r="E14" s="22"/>
      <c r="F14" s="22"/>
      <c r="G14" s="22"/>
      <c r="H14" s="22"/>
      <c r="I14" s="22"/>
      <c r="J14" s="22"/>
      <c r="K14" s="22"/>
      <c r="L14" s="22"/>
    </row>
    <row r="15" spans="1:12" s="4" customFormat="1" ht="44.1" customHeight="1" x14ac:dyDescent="0.25">
      <c r="A15" s="2" t="s">
        <v>1</v>
      </c>
      <c r="B15" s="32" t="s">
        <v>9</v>
      </c>
      <c r="C15" s="33"/>
      <c r="D15" s="33"/>
      <c r="E15" s="33"/>
      <c r="F15" s="34"/>
      <c r="G15" s="3" t="s">
        <v>3</v>
      </c>
      <c r="H15" s="35" t="s">
        <v>11</v>
      </c>
      <c r="I15" s="35"/>
      <c r="J15" s="35"/>
      <c r="K15" s="35"/>
      <c r="L15" s="35"/>
    </row>
    <row r="16" spans="1:12" s="4" customFormat="1" ht="44.1" customHeight="1" x14ac:dyDescent="0.25">
      <c r="A16" s="2" t="s">
        <v>5</v>
      </c>
      <c r="B16" s="24" t="s">
        <v>21</v>
      </c>
      <c r="C16" s="24"/>
      <c r="D16" s="24"/>
      <c r="E16" s="24"/>
      <c r="F16" s="24"/>
      <c r="G16" s="24"/>
      <c r="H16" s="24"/>
      <c r="I16" s="24"/>
      <c r="J16" s="24"/>
      <c r="K16" s="24"/>
      <c r="L16" s="24"/>
    </row>
    <row r="17" spans="1:14" s="4" customFormat="1" ht="44.1" customHeight="1" x14ac:dyDescent="0.25">
      <c r="A17" s="2" t="s">
        <v>56</v>
      </c>
      <c r="B17" s="24" t="s">
        <v>125</v>
      </c>
      <c r="C17" s="24"/>
      <c r="D17" s="24"/>
      <c r="E17" s="24"/>
      <c r="F17" s="24"/>
      <c r="G17" s="24"/>
      <c r="H17" s="24"/>
      <c r="I17" s="24"/>
      <c r="J17" s="24"/>
      <c r="K17" s="24"/>
      <c r="L17" s="24"/>
    </row>
    <row r="18" spans="1:14" s="4" customFormat="1" ht="44.1" customHeight="1" x14ac:dyDescent="0.25">
      <c r="A18" s="2" t="s">
        <v>58</v>
      </c>
      <c r="B18" s="24" t="s">
        <v>126</v>
      </c>
      <c r="C18" s="24"/>
      <c r="D18" s="24"/>
      <c r="E18" s="24"/>
      <c r="F18" s="24"/>
      <c r="G18" s="24"/>
      <c r="H18" s="24"/>
      <c r="I18" s="24"/>
      <c r="J18" s="24"/>
      <c r="K18" s="24"/>
      <c r="L18" s="24"/>
    </row>
    <row r="19" spans="1:14" s="4" customFormat="1" ht="44.1" customHeight="1" x14ac:dyDescent="0.25">
      <c r="A19" s="2" t="s">
        <v>60</v>
      </c>
      <c r="B19" s="24"/>
      <c r="C19" s="24"/>
      <c r="D19" s="24"/>
      <c r="E19" s="24"/>
      <c r="F19" s="24"/>
      <c r="G19" s="24"/>
      <c r="H19" s="24"/>
      <c r="I19" s="24"/>
      <c r="J19" s="24"/>
      <c r="K19" s="24"/>
      <c r="L19" s="24"/>
    </row>
    <row r="20" spans="1:14" s="4" customFormat="1" ht="44.1" customHeight="1" x14ac:dyDescent="0.25">
      <c r="A20" s="2" t="s">
        <v>61</v>
      </c>
      <c r="B20" s="24" t="s">
        <v>169</v>
      </c>
      <c r="C20" s="24"/>
      <c r="D20" s="24"/>
      <c r="E20" s="24"/>
      <c r="F20" s="24"/>
      <c r="G20" s="24"/>
      <c r="H20" s="24"/>
      <c r="I20" s="24"/>
      <c r="J20" s="24"/>
      <c r="K20" s="24"/>
      <c r="L20" s="24"/>
    </row>
    <row r="21" spans="1:14" s="4" customFormat="1" ht="43.7" customHeight="1" x14ac:dyDescent="0.25">
      <c r="A21" s="16" t="s">
        <v>62</v>
      </c>
      <c r="B21" s="25" t="s">
        <v>121</v>
      </c>
      <c r="C21" s="25"/>
      <c r="D21" s="25"/>
      <c r="E21" s="17" t="s">
        <v>64</v>
      </c>
      <c r="F21" s="26" t="s">
        <v>127</v>
      </c>
      <c r="G21" s="27"/>
      <c r="H21" s="27"/>
      <c r="I21" s="28"/>
      <c r="J21" s="14" t="s">
        <v>65</v>
      </c>
      <c r="K21" s="29" t="s">
        <v>14</v>
      </c>
      <c r="L21" s="29"/>
    </row>
    <row r="22" spans="1:14" ht="18.75" x14ac:dyDescent="0.25">
      <c r="A22" s="22" t="s">
        <v>66</v>
      </c>
      <c r="B22" s="22"/>
      <c r="C22" s="22"/>
      <c r="D22" s="22"/>
      <c r="E22" s="22"/>
      <c r="F22" s="22"/>
      <c r="G22" s="22"/>
      <c r="H22" s="22"/>
      <c r="I22" s="22"/>
      <c r="J22" s="22"/>
      <c r="K22" s="22"/>
      <c r="L22" s="22"/>
    </row>
    <row r="23" spans="1:14" s="6" customFormat="1" ht="32.25" customHeight="1" x14ac:dyDescent="0.25">
      <c r="A23" s="3" t="s">
        <v>67</v>
      </c>
      <c r="B23" s="5" t="s">
        <v>68</v>
      </c>
      <c r="C23" s="2" t="s">
        <v>69</v>
      </c>
      <c r="D23" s="2" t="s">
        <v>70</v>
      </c>
      <c r="E23" s="2" t="s">
        <v>71</v>
      </c>
      <c r="F23" s="2" t="s">
        <v>72</v>
      </c>
      <c r="G23" s="2" t="s">
        <v>73</v>
      </c>
      <c r="H23" s="2" t="s">
        <v>74</v>
      </c>
      <c r="I23" s="2" t="s">
        <v>75</v>
      </c>
      <c r="J23" s="2" t="s">
        <v>76</v>
      </c>
      <c r="K23" s="2" t="s">
        <v>77</v>
      </c>
      <c r="L23" s="2" t="s">
        <v>78</v>
      </c>
    </row>
    <row r="24" spans="1:14" x14ac:dyDescent="0.25">
      <c r="A24" s="7">
        <v>5</v>
      </c>
      <c r="B24" s="7" t="s">
        <v>79</v>
      </c>
      <c r="C24" s="8">
        <v>8.1371957524782594</v>
      </c>
      <c r="D24" s="8">
        <v>8.2032901165775396</v>
      </c>
      <c r="E24" s="8">
        <f>(C24-D24)/D24</f>
        <v>-8.0570555423505018E-3</v>
      </c>
      <c r="F24" s="20">
        <f>ABS(E24)</f>
        <v>8.0570555423505018E-3</v>
      </c>
      <c r="G24" s="7">
        <f>RANK(F24,$F$24:$F$56,1)</f>
        <v>21</v>
      </c>
      <c r="H24" s="8">
        <v>8.1740397919399292</v>
      </c>
      <c r="I24" s="8">
        <f>MIN($H$24:$H$56)/H24</f>
        <v>0.96115741225671014</v>
      </c>
      <c r="J24" s="7">
        <f>RANK(I24,$I$24:$I$56,1)</f>
        <v>3</v>
      </c>
      <c r="K24" s="20">
        <f>I24*F24</f>
        <v>7.7440986554941924E-3</v>
      </c>
      <c r="L24" s="7">
        <f>RANK(K24,$K$24:$K$56,1)</f>
        <v>21</v>
      </c>
      <c r="M24" s="18">
        <f>IF(E24&gt;0,1,-1)</f>
        <v>-1</v>
      </c>
      <c r="N24" s="18">
        <f>K24*M24</f>
        <v>-7.7440986554941924E-3</v>
      </c>
    </row>
    <row r="25" spans="1:14" x14ac:dyDescent="0.25">
      <c r="A25" s="7">
        <v>8</v>
      </c>
      <c r="B25" s="7" t="s">
        <v>80</v>
      </c>
      <c r="C25" s="8">
        <v>7.9473792601334701</v>
      </c>
      <c r="D25" s="8">
        <v>7.9970715863982296</v>
      </c>
      <c r="E25" s="8">
        <f t="shared" ref="E25:E56" si="0">(C25-D25)/D25</f>
        <v>-6.2138153607726098E-3</v>
      </c>
      <c r="F25" s="20">
        <f t="shared" ref="F25:F56" si="1">ABS(E25)</f>
        <v>6.2138153607726098E-3</v>
      </c>
      <c r="G25" s="7">
        <f t="shared" ref="G25:G56" si="2">RANK(F25,$F$24:$F$56,1)</f>
        <v>14</v>
      </c>
      <c r="H25" s="8">
        <v>7.9729191191677797</v>
      </c>
      <c r="I25" s="8">
        <f t="shared" ref="I25:I56" si="3">MIN($H$24:$H$56)/H25</f>
        <v>0.98540306463367611</v>
      </c>
      <c r="J25" s="7">
        <f t="shared" ref="J25:J56" si="4">RANK(I25,$I$24:$I$56,1)</f>
        <v>23</v>
      </c>
      <c r="K25" s="20">
        <f t="shared" ref="K25:K56" si="5">I25*F25</f>
        <v>6.1231126995731416E-3</v>
      </c>
      <c r="L25" s="7">
        <f t="shared" ref="L25:L56" si="6">RANK(K25,$K$24:$K$56,1)</f>
        <v>14</v>
      </c>
      <c r="M25" s="18">
        <f t="shared" ref="M25:M56" si="7">IF(E25&gt;0,1,-1)</f>
        <v>-1</v>
      </c>
      <c r="N25" s="18">
        <f t="shared" ref="N25:N56" si="8">K25*M25</f>
        <v>-6.1231126995731416E-3</v>
      </c>
    </row>
    <row r="26" spans="1:14" x14ac:dyDescent="0.25">
      <c r="A26" s="7">
        <v>11</v>
      </c>
      <c r="B26" s="7" t="s">
        <v>81</v>
      </c>
      <c r="C26" s="8">
        <v>8.1065546518563405</v>
      </c>
      <c r="D26" s="8">
        <v>8.1916048040026208</v>
      </c>
      <c r="E26" s="8">
        <f t="shared" si="0"/>
        <v>-1.0382599524909051E-2</v>
      </c>
      <c r="F26" s="20">
        <f t="shared" si="1"/>
        <v>1.0382599524909051E-2</v>
      </c>
      <c r="G26" s="7">
        <f t="shared" si="2"/>
        <v>28</v>
      </c>
      <c r="H26" s="8">
        <v>8.1510596526781995</v>
      </c>
      <c r="I26" s="8">
        <f t="shared" si="3"/>
        <v>0.96386718646120217</v>
      </c>
      <c r="J26" s="7">
        <f t="shared" si="4"/>
        <v>4</v>
      </c>
      <c r="K26" s="20">
        <f t="shared" si="5"/>
        <v>1.0007446992227501E-2</v>
      </c>
      <c r="L26" s="7">
        <f t="shared" si="6"/>
        <v>28</v>
      </c>
      <c r="M26" s="18">
        <f t="shared" si="7"/>
        <v>-1</v>
      </c>
      <c r="N26" s="18">
        <f t="shared" si="8"/>
        <v>-1.0007446992227501E-2</v>
      </c>
    </row>
    <row r="27" spans="1:14" x14ac:dyDescent="0.25">
      <c r="A27" s="7">
        <v>13</v>
      </c>
      <c r="B27" s="7" t="s">
        <v>82</v>
      </c>
      <c r="C27" s="8">
        <v>8.0300114774834004</v>
      </c>
      <c r="D27" s="8">
        <v>8.0848082163401394</v>
      </c>
      <c r="E27" s="8">
        <f t="shared" si="0"/>
        <v>-6.7777413378822928E-3</v>
      </c>
      <c r="F27" s="20">
        <f t="shared" si="1"/>
        <v>6.7777413378822928E-3</v>
      </c>
      <c r="G27" s="7">
        <f t="shared" si="2"/>
        <v>17</v>
      </c>
      <c r="H27" s="8">
        <v>8.0585538565251404</v>
      </c>
      <c r="I27" s="8">
        <f t="shared" si="3"/>
        <v>0.97493161601728251</v>
      </c>
      <c r="J27" s="7">
        <f t="shared" si="4"/>
        <v>11</v>
      </c>
      <c r="K27" s="20">
        <f t="shared" si="5"/>
        <v>6.6078343154887219E-3</v>
      </c>
      <c r="L27" s="7">
        <f t="shared" si="6"/>
        <v>17</v>
      </c>
      <c r="M27" s="18">
        <f t="shared" si="7"/>
        <v>-1</v>
      </c>
      <c r="N27" s="18">
        <f t="shared" si="8"/>
        <v>-6.6078343154887219E-3</v>
      </c>
    </row>
    <row r="28" spans="1:14" x14ac:dyDescent="0.25">
      <c r="A28" s="7">
        <v>15</v>
      </c>
      <c r="B28" s="7" t="s">
        <v>83</v>
      </c>
      <c r="C28" s="8">
        <v>7.9875100892215496</v>
      </c>
      <c r="D28" s="8">
        <v>7.9750834135211601</v>
      </c>
      <c r="E28" s="8">
        <f t="shared" si="0"/>
        <v>1.5581875519096093E-3</v>
      </c>
      <c r="F28" s="20">
        <f t="shared" si="1"/>
        <v>1.5581875519096093E-3</v>
      </c>
      <c r="G28" s="7">
        <f t="shared" si="2"/>
        <v>3</v>
      </c>
      <c r="H28" s="8">
        <v>7.98081204452376</v>
      </c>
      <c r="I28" s="8">
        <f t="shared" si="3"/>
        <v>0.98442851307284285</v>
      </c>
      <c r="J28" s="7">
        <f t="shared" si="4"/>
        <v>21</v>
      </c>
      <c r="K28" s="20">
        <f t="shared" si="5"/>
        <v>1.5339242548149897E-3</v>
      </c>
      <c r="L28" s="7">
        <f t="shared" si="6"/>
        <v>3</v>
      </c>
      <c r="M28" s="18">
        <f t="shared" si="7"/>
        <v>1</v>
      </c>
      <c r="N28" s="18">
        <f t="shared" si="8"/>
        <v>1.5339242548149897E-3</v>
      </c>
    </row>
    <row r="29" spans="1:14" x14ac:dyDescent="0.25">
      <c r="A29" s="7">
        <v>17</v>
      </c>
      <c r="B29" s="7" t="s">
        <v>84</v>
      </c>
      <c r="C29" s="8">
        <v>8.0775796013877201</v>
      </c>
      <c r="D29" s="8">
        <v>8.1362273553903108</v>
      </c>
      <c r="E29" s="8">
        <f t="shared" si="0"/>
        <v>-7.2082245788935738E-3</v>
      </c>
      <c r="F29" s="20">
        <f t="shared" si="1"/>
        <v>7.2082245788935738E-3</v>
      </c>
      <c r="G29" s="7">
        <f t="shared" si="2"/>
        <v>18</v>
      </c>
      <c r="H29" s="8">
        <v>8.10944166180197</v>
      </c>
      <c r="I29" s="8">
        <f t="shared" si="3"/>
        <v>0.96881379283004621</v>
      </c>
      <c r="J29" s="7">
        <f t="shared" si="4"/>
        <v>6</v>
      </c>
      <c r="K29" s="20">
        <f t="shared" si="5"/>
        <v>6.9834273938486459E-3</v>
      </c>
      <c r="L29" s="7">
        <f t="shared" si="6"/>
        <v>18</v>
      </c>
      <c r="M29" s="18">
        <f t="shared" si="7"/>
        <v>-1</v>
      </c>
      <c r="N29" s="18">
        <f t="shared" si="8"/>
        <v>-6.9834273938486459E-3</v>
      </c>
    </row>
    <row r="30" spans="1:14" x14ac:dyDescent="0.25">
      <c r="A30" s="7">
        <v>18</v>
      </c>
      <c r="B30" s="7" t="s">
        <v>85</v>
      </c>
      <c r="C30" s="8">
        <v>8.0853494214452706</v>
      </c>
      <c r="D30" s="8">
        <v>8.0573376910351993</v>
      </c>
      <c r="E30" s="8">
        <f t="shared" si="0"/>
        <v>3.4765491387109037E-3</v>
      </c>
      <c r="F30" s="20">
        <f t="shared" si="1"/>
        <v>3.4765491387109037E-3</v>
      </c>
      <c r="G30" s="7">
        <f t="shared" si="2"/>
        <v>8</v>
      </c>
      <c r="H30" s="8">
        <v>8.0706934135537107</v>
      </c>
      <c r="I30" s="8">
        <f t="shared" si="3"/>
        <v>0.97346516978458064</v>
      </c>
      <c r="J30" s="7">
        <f t="shared" si="4"/>
        <v>10</v>
      </c>
      <c r="K30" s="20">
        <f t="shared" si="5"/>
        <v>3.3842994975796475E-3</v>
      </c>
      <c r="L30" s="7">
        <f t="shared" si="6"/>
        <v>8</v>
      </c>
      <c r="M30" s="18">
        <f t="shared" si="7"/>
        <v>1</v>
      </c>
      <c r="N30" s="18">
        <f t="shared" si="8"/>
        <v>3.3842994975796475E-3</v>
      </c>
    </row>
    <row r="31" spans="1:14" x14ac:dyDescent="0.25">
      <c r="A31" s="7">
        <v>19</v>
      </c>
      <c r="B31" s="7" t="s">
        <v>86</v>
      </c>
      <c r="C31" s="8">
        <v>7.8889082090899603</v>
      </c>
      <c r="D31" s="8">
        <v>7.9554363667338102</v>
      </c>
      <c r="E31" s="8">
        <f t="shared" si="0"/>
        <v>-8.3626032032688789E-3</v>
      </c>
      <c r="F31" s="20">
        <f t="shared" si="1"/>
        <v>8.3626032032688789E-3</v>
      </c>
      <c r="G31" s="7">
        <f t="shared" si="2"/>
        <v>25</v>
      </c>
      <c r="H31" s="8">
        <v>7.9229475634968098</v>
      </c>
      <c r="I31" s="8">
        <f t="shared" si="3"/>
        <v>0.99161819147984609</v>
      </c>
      <c r="J31" s="7">
        <f t="shared" si="4"/>
        <v>29</v>
      </c>
      <c r="K31" s="20">
        <f t="shared" si="5"/>
        <v>8.2925094644890531E-3</v>
      </c>
      <c r="L31" s="7">
        <f t="shared" si="6"/>
        <v>25</v>
      </c>
      <c r="M31" s="18">
        <f t="shared" si="7"/>
        <v>-1</v>
      </c>
      <c r="N31" s="18">
        <f t="shared" si="8"/>
        <v>-8.2925094644890531E-3</v>
      </c>
    </row>
    <row r="32" spans="1:14" x14ac:dyDescent="0.25">
      <c r="A32" s="7">
        <v>20</v>
      </c>
      <c r="B32" s="7" t="s">
        <v>87</v>
      </c>
      <c r="C32" s="8">
        <v>7.9883646973419902</v>
      </c>
      <c r="D32" s="8">
        <v>8.0256281801010001</v>
      </c>
      <c r="E32" s="8">
        <f t="shared" si="0"/>
        <v>-4.6430611938143608E-3</v>
      </c>
      <c r="F32" s="20">
        <f t="shared" si="1"/>
        <v>4.6430611938143608E-3</v>
      </c>
      <c r="G32" s="7">
        <f t="shared" si="2"/>
        <v>11</v>
      </c>
      <c r="H32" s="8">
        <v>8.0079529323801104</v>
      </c>
      <c r="I32" s="8">
        <f t="shared" si="3"/>
        <v>0.98109204692456309</v>
      </c>
      <c r="J32" s="7">
        <f t="shared" si="4"/>
        <v>18</v>
      </c>
      <c r="K32" s="20">
        <f t="shared" si="5"/>
        <v>4.5552704106353367E-3</v>
      </c>
      <c r="L32" s="7">
        <f t="shared" si="6"/>
        <v>11</v>
      </c>
      <c r="M32" s="18">
        <f t="shared" si="7"/>
        <v>-1</v>
      </c>
      <c r="N32" s="18">
        <f t="shared" si="8"/>
        <v>-4.5552704106353367E-3</v>
      </c>
    </row>
    <row r="33" spans="1:14" x14ac:dyDescent="0.25">
      <c r="A33" s="7">
        <v>23</v>
      </c>
      <c r="B33" s="7" t="s">
        <v>88</v>
      </c>
      <c r="C33" s="8">
        <v>8.0263541546996997</v>
      </c>
      <c r="D33" s="8">
        <v>8.0120404399902405</v>
      </c>
      <c r="E33" s="8">
        <f t="shared" si="0"/>
        <v>1.786525519518799E-3</v>
      </c>
      <c r="F33" s="20">
        <f t="shared" si="1"/>
        <v>1.786525519518799E-3</v>
      </c>
      <c r="G33" s="7">
        <f t="shared" si="2"/>
        <v>4</v>
      </c>
      <c r="H33" s="8">
        <v>8.0192562645794094</v>
      </c>
      <c r="I33" s="8">
        <f t="shared" si="3"/>
        <v>0.97970917437895544</v>
      </c>
      <c r="J33" s="7">
        <f t="shared" si="4"/>
        <v>15</v>
      </c>
      <c r="K33" s="20">
        <f t="shared" si="5"/>
        <v>1.7502754417346971E-3</v>
      </c>
      <c r="L33" s="7">
        <f t="shared" si="6"/>
        <v>4</v>
      </c>
      <c r="M33" s="18">
        <f t="shared" si="7"/>
        <v>1</v>
      </c>
      <c r="N33" s="18">
        <f t="shared" si="8"/>
        <v>1.7502754417346971E-3</v>
      </c>
    </row>
    <row r="34" spans="1:14" x14ac:dyDescent="0.25">
      <c r="A34" s="7">
        <v>25</v>
      </c>
      <c r="B34" s="7" t="s">
        <v>89</v>
      </c>
      <c r="C34" s="8">
        <v>7.9614304090278898</v>
      </c>
      <c r="D34" s="8">
        <v>8.0317210499852205</v>
      </c>
      <c r="E34" s="8">
        <f t="shared" si="0"/>
        <v>-8.7516287629859947E-3</v>
      </c>
      <c r="F34" s="20">
        <f t="shared" si="1"/>
        <v>8.7516287629859947E-3</v>
      </c>
      <c r="G34" s="7">
        <f t="shared" si="2"/>
        <v>27</v>
      </c>
      <c r="H34" s="8">
        <v>7.99721229124484</v>
      </c>
      <c r="I34" s="8">
        <f t="shared" si="3"/>
        <v>0.98240970077854672</v>
      </c>
      <c r="J34" s="7">
        <f t="shared" si="4"/>
        <v>19</v>
      </c>
      <c r="K34" s="20">
        <f t="shared" si="5"/>
        <v>8.5976849943699939E-3</v>
      </c>
      <c r="L34" s="7">
        <f t="shared" si="6"/>
        <v>27</v>
      </c>
      <c r="M34" s="18">
        <f t="shared" si="7"/>
        <v>-1</v>
      </c>
      <c r="N34" s="18">
        <f t="shared" si="8"/>
        <v>-8.5976849943699939E-3</v>
      </c>
    </row>
    <row r="35" spans="1:14" x14ac:dyDescent="0.25">
      <c r="A35" s="7">
        <v>27</v>
      </c>
      <c r="B35" s="7" t="s">
        <v>90</v>
      </c>
      <c r="C35" s="8">
        <v>8.1777436777933801</v>
      </c>
      <c r="D35" s="8">
        <v>8.1706401349928495</v>
      </c>
      <c r="E35" s="8">
        <f t="shared" si="0"/>
        <v>8.6939856402534136E-4</v>
      </c>
      <c r="F35" s="20">
        <f t="shared" si="1"/>
        <v>8.6939856402534136E-4</v>
      </c>
      <c r="G35" s="7">
        <f t="shared" si="2"/>
        <v>1</v>
      </c>
      <c r="H35" s="8">
        <v>8.1746735065454192</v>
      </c>
      <c r="I35" s="8">
        <f t="shared" si="3"/>
        <v>0.9610829016979906</v>
      </c>
      <c r="J35" s="7">
        <f t="shared" si="4"/>
        <v>2</v>
      </c>
      <c r="K35" s="20">
        <f t="shared" si="5"/>
        <v>8.3556409464554131E-4</v>
      </c>
      <c r="L35" s="7">
        <f t="shared" si="6"/>
        <v>1</v>
      </c>
      <c r="M35" s="18">
        <f t="shared" si="7"/>
        <v>1</v>
      </c>
      <c r="N35" s="18">
        <f t="shared" si="8"/>
        <v>8.3556409464554131E-4</v>
      </c>
    </row>
    <row r="36" spans="1:14" x14ac:dyDescent="0.25">
      <c r="A36" s="7">
        <v>41</v>
      </c>
      <c r="B36" s="7" t="s">
        <v>91</v>
      </c>
      <c r="C36" s="8">
        <v>7.9350161247792297</v>
      </c>
      <c r="D36" s="8">
        <v>8.0009738754120807</v>
      </c>
      <c r="E36" s="8">
        <f t="shared" si="0"/>
        <v>-8.2437152851538281E-3</v>
      </c>
      <c r="F36" s="20">
        <f t="shared" si="1"/>
        <v>8.2437152851538281E-3</v>
      </c>
      <c r="G36" s="7">
        <f t="shared" si="2"/>
        <v>22</v>
      </c>
      <c r="H36" s="8">
        <v>7.9692918564863504</v>
      </c>
      <c r="I36" s="8">
        <f t="shared" si="3"/>
        <v>0.98585157572184801</v>
      </c>
      <c r="J36" s="7">
        <f t="shared" si="4"/>
        <v>25</v>
      </c>
      <c r="K36" s="20">
        <f t="shared" si="5"/>
        <v>8.1270797036711844E-3</v>
      </c>
      <c r="L36" s="7">
        <f t="shared" si="6"/>
        <v>23</v>
      </c>
      <c r="M36" s="18">
        <f t="shared" si="7"/>
        <v>-1</v>
      </c>
      <c r="N36" s="18">
        <f t="shared" si="8"/>
        <v>-8.1270797036711844E-3</v>
      </c>
    </row>
    <row r="37" spans="1:14" x14ac:dyDescent="0.25">
      <c r="A37" s="7">
        <v>44</v>
      </c>
      <c r="B37" s="7" t="s">
        <v>92</v>
      </c>
      <c r="C37" s="8">
        <v>8.1218784383693698</v>
      </c>
      <c r="D37" s="8">
        <v>8.11088133516051</v>
      </c>
      <c r="E37" s="8">
        <f t="shared" si="0"/>
        <v>1.3558456540582837E-3</v>
      </c>
      <c r="F37" s="20">
        <f t="shared" si="1"/>
        <v>1.3558456540582837E-3</v>
      </c>
      <c r="G37" s="7">
        <f t="shared" si="2"/>
        <v>2</v>
      </c>
      <c r="H37" s="8">
        <v>8.1164625024002302</v>
      </c>
      <c r="I37" s="8">
        <f t="shared" si="3"/>
        <v>0.96797575689914106</v>
      </c>
      <c r="J37" s="7">
        <f t="shared" si="4"/>
        <v>5</v>
      </c>
      <c r="K37" s="20">
        <f t="shared" si="5"/>
        <v>1.3124257232254781E-3</v>
      </c>
      <c r="L37" s="7">
        <f t="shared" si="6"/>
        <v>2</v>
      </c>
      <c r="M37" s="18">
        <f t="shared" si="7"/>
        <v>1</v>
      </c>
      <c r="N37" s="18">
        <f t="shared" si="8"/>
        <v>1.3124257232254781E-3</v>
      </c>
    </row>
    <row r="38" spans="1:14" x14ac:dyDescent="0.25">
      <c r="A38" s="7">
        <v>47</v>
      </c>
      <c r="B38" s="7" t="s">
        <v>93</v>
      </c>
      <c r="C38" s="8">
        <v>8.0685242919814897</v>
      </c>
      <c r="D38" s="8">
        <v>8.1203505530220692</v>
      </c>
      <c r="E38" s="8">
        <f t="shared" si="0"/>
        <v>-6.3822689306549541E-3</v>
      </c>
      <c r="F38" s="20">
        <f t="shared" si="1"/>
        <v>6.3822689306549541E-3</v>
      </c>
      <c r="G38" s="7">
        <f t="shared" si="2"/>
        <v>16</v>
      </c>
      <c r="H38" s="8">
        <v>8.0943556753145796</v>
      </c>
      <c r="I38" s="8">
        <f t="shared" si="3"/>
        <v>0.9706194352275016</v>
      </c>
      <c r="J38" s="7">
        <f t="shared" si="4"/>
        <v>8</v>
      </c>
      <c r="K38" s="20">
        <f t="shared" si="5"/>
        <v>6.1947542649423417E-3</v>
      </c>
      <c r="L38" s="7">
        <f t="shared" si="6"/>
        <v>15</v>
      </c>
      <c r="M38" s="18">
        <f t="shared" si="7"/>
        <v>-1</v>
      </c>
      <c r="N38" s="18">
        <f t="shared" si="8"/>
        <v>-6.1947542649423417E-3</v>
      </c>
    </row>
    <row r="39" spans="1:14" x14ac:dyDescent="0.25">
      <c r="A39" s="7">
        <v>50</v>
      </c>
      <c r="B39" s="7" t="s">
        <v>94</v>
      </c>
      <c r="C39" s="8">
        <v>7.9945454787645396</v>
      </c>
      <c r="D39" s="8">
        <v>8.0237502428353693</v>
      </c>
      <c r="E39" s="8">
        <f t="shared" si="0"/>
        <v>-3.6397897724829453E-3</v>
      </c>
      <c r="F39" s="20">
        <f t="shared" si="1"/>
        <v>3.6397897724829453E-3</v>
      </c>
      <c r="G39" s="7">
        <f t="shared" si="2"/>
        <v>9</v>
      </c>
      <c r="H39" s="8">
        <v>8.0094172328182101</v>
      </c>
      <c r="I39" s="8">
        <f t="shared" si="3"/>
        <v>0.98091268137618814</v>
      </c>
      <c r="J39" s="7">
        <f t="shared" si="4"/>
        <v>17</v>
      </c>
      <c r="K39" s="20">
        <f t="shared" si="5"/>
        <v>3.5703159453718716E-3</v>
      </c>
      <c r="L39" s="7">
        <f t="shared" si="6"/>
        <v>9</v>
      </c>
      <c r="M39" s="18">
        <f t="shared" si="7"/>
        <v>-1</v>
      </c>
      <c r="N39" s="18">
        <f t="shared" si="8"/>
        <v>-3.5703159453718716E-3</v>
      </c>
    </row>
    <row r="40" spans="1:14" x14ac:dyDescent="0.25">
      <c r="A40" s="7">
        <v>52</v>
      </c>
      <c r="B40" s="7" t="s">
        <v>95</v>
      </c>
      <c r="C40" s="8">
        <v>8.0684355706921895</v>
      </c>
      <c r="D40" s="8">
        <v>8.1033296805325801</v>
      </c>
      <c r="E40" s="8">
        <f t="shared" si="0"/>
        <v>-4.3061446610299058E-3</v>
      </c>
      <c r="F40" s="20">
        <f t="shared" si="1"/>
        <v>4.3061446610299058E-3</v>
      </c>
      <c r="G40" s="7">
        <f t="shared" si="2"/>
        <v>10</v>
      </c>
      <c r="H40" s="8">
        <v>8.0851378598944006</v>
      </c>
      <c r="I40" s="8">
        <f t="shared" si="3"/>
        <v>0.97172603241263389</v>
      </c>
      <c r="J40" s="7">
        <f t="shared" si="4"/>
        <v>9</v>
      </c>
      <c r="K40" s="20">
        <f t="shared" si="5"/>
        <v>4.1843928664574365E-3</v>
      </c>
      <c r="L40" s="7">
        <f t="shared" si="6"/>
        <v>10</v>
      </c>
      <c r="M40" s="18">
        <f t="shared" si="7"/>
        <v>-1</v>
      </c>
      <c r="N40" s="18">
        <f t="shared" si="8"/>
        <v>-4.1843928664574365E-3</v>
      </c>
    </row>
    <row r="41" spans="1:14" x14ac:dyDescent="0.25">
      <c r="A41" s="7">
        <v>54</v>
      </c>
      <c r="B41" s="7" t="s">
        <v>96</v>
      </c>
      <c r="C41" s="8">
        <v>7.8982046049106103</v>
      </c>
      <c r="D41" s="8">
        <v>7.9662931919588704</v>
      </c>
      <c r="E41" s="8">
        <f t="shared" si="0"/>
        <v>-8.5470852512669719E-3</v>
      </c>
      <c r="F41" s="20">
        <f t="shared" si="1"/>
        <v>8.5470852512669719E-3</v>
      </c>
      <c r="G41" s="7">
        <f t="shared" si="2"/>
        <v>26</v>
      </c>
      <c r="H41" s="8">
        <v>7.9319984577861202</v>
      </c>
      <c r="I41" s="8">
        <f t="shared" si="3"/>
        <v>0.99048669461002115</v>
      </c>
      <c r="J41" s="7">
        <f t="shared" si="4"/>
        <v>28</v>
      </c>
      <c r="K41" s="20">
        <f t="shared" si="5"/>
        <v>8.4657742190774859E-3</v>
      </c>
      <c r="L41" s="7">
        <f t="shared" si="6"/>
        <v>26</v>
      </c>
      <c r="M41" s="18">
        <f t="shared" si="7"/>
        <v>-1</v>
      </c>
      <c r="N41" s="18">
        <f t="shared" si="8"/>
        <v>-8.4657742190774859E-3</v>
      </c>
    </row>
    <row r="42" spans="1:14" x14ac:dyDescent="0.25">
      <c r="A42" s="7">
        <v>63</v>
      </c>
      <c r="B42" s="7" t="s">
        <v>97</v>
      </c>
      <c r="C42" s="8">
        <v>7.9469774756832097</v>
      </c>
      <c r="D42" s="8">
        <v>8.00484355243184</v>
      </c>
      <c r="E42" s="8">
        <f t="shared" si="0"/>
        <v>-7.2288829094043728E-3</v>
      </c>
      <c r="F42" s="20">
        <f t="shared" si="1"/>
        <v>7.2288829094043728E-3</v>
      </c>
      <c r="G42" s="7">
        <f t="shared" si="2"/>
        <v>19</v>
      </c>
      <c r="H42" s="8">
        <v>7.97704150725417</v>
      </c>
      <c r="I42" s="8">
        <f t="shared" si="3"/>
        <v>0.98489382648438928</v>
      </c>
      <c r="J42" s="7">
        <f t="shared" si="4"/>
        <v>22</v>
      </c>
      <c r="K42" s="20">
        <f t="shared" si="5"/>
        <v>7.1196821498508778E-3</v>
      </c>
      <c r="L42" s="7">
        <f t="shared" si="6"/>
        <v>19</v>
      </c>
      <c r="M42" s="18">
        <f t="shared" si="7"/>
        <v>-1</v>
      </c>
      <c r="N42" s="18">
        <f t="shared" si="8"/>
        <v>-7.1196821498508778E-3</v>
      </c>
    </row>
    <row r="43" spans="1:14" x14ac:dyDescent="0.25">
      <c r="A43" s="7">
        <v>66</v>
      </c>
      <c r="B43" s="7" t="s">
        <v>98</v>
      </c>
      <c r="C43" s="8">
        <v>8.0117136551262806</v>
      </c>
      <c r="D43" s="8">
        <v>8.0786311726287803</v>
      </c>
      <c r="E43" s="8">
        <f t="shared" si="0"/>
        <v>-8.2832742419561064E-3</v>
      </c>
      <c r="F43" s="20">
        <f t="shared" si="1"/>
        <v>8.2832742419561064E-3</v>
      </c>
      <c r="G43" s="7">
        <f t="shared" si="2"/>
        <v>23</v>
      </c>
      <c r="H43" s="8">
        <v>8.0468395236324799</v>
      </c>
      <c r="I43" s="8">
        <f t="shared" si="3"/>
        <v>0.97635089043726631</v>
      </c>
      <c r="J43" s="7">
        <f t="shared" si="4"/>
        <v>13</v>
      </c>
      <c r="K43" s="20">
        <f t="shared" si="5"/>
        <v>8.0873821818699173E-3</v>
      </c>
      <c r="L43" s="7">
        <f t="shared" si="6"/>
        <v>22</v>
      </c>
      <c r="M43" s="18">
        <f t="shared" si="7"/>
        <v>-1</v>
      </c>
      <c r="N43" s="18">
        <f t="shared" si="8"/>
        <v>-8.0873821818699173E-3</v>
      </c>
    </row>
    <row r="44" spans="1:14" x14ac:dyDescent="0.25">
      <c r="A44" s="7">
        <v>68</v>
      </c>
      <c r="B44" s="7" t="s">
        <v>99</v>
      </c>
      <c r="C44" s="8">
        <v>8.0130277267760803</v>
      </c>
      <c r="D44" s="8">
        <v>8.0642416194998692</v>
      </c>
      <c r="E44" s="8">
        <f t="shared" si="0"/>
        <v>-6.350738871706208E-3</v>
      </c>
      <c r="F44" s="20">
        <f t="shared" si="1"/>
        <v>6.350738871706208E-3</v>
      </c>
      <c r="G44" s="7">
        <f t="shared" si="2"/>
        <v>15</v>
      </c>
      <c r="H44" s="8">
        <v>8.0398418687704396</v>
      </c>
      <c r="I44" s="8">
        <f t="shared" si="3"/>
        <v>0.97720067911060626</v>
      </c>
      <c r="J44" s="7">
        <f t="shared" si="4"/>
        <v>14</v>
      </c>
      <c r="K44" s="20">
        <f t="shared" si="5"/>
        <v>6.2059463382854322E-3</v>
      </c>
      <c r="L44" s="7">
        <f t="shared" si="6"/>
        <v>16</v>
      </c>
      <c r="M44" s="18">
        <f t="shared" si="7"/>
        <v>-1</v>
      </c>
      <c r="N44" s="18">
        <f t="shared" si="8"/>
        <v>-6.2059463382854322E-3</v>
      </c>
    </row>
    <row r="45" spans="1:14" x14ac:dyDescent="0.25">
      <c r="A45" s="7">
        <v>70</v>
      </c>
      <c r="B45" s="7" t="s">
        <v>100</v>
      </c>
      <c r="C45" s="8">
        <v>8.0358061562661192</v>
      </c>
      <c r="D45" s="8">
        <v>8.0776598376947</v>
      </c>
      <c r="E45" s="8">
        <f t="shared" si="0"/>
        <v>-5.1814117293314402E-3</v>
      </c>
      <c r="F45" s="20">
        <f t="shared" si="1"/>
        <v>5.1814117293314402E-3</v>
      </c>
      <c r="G45" s="7">
        <f t="shared" si="2"/>
        <v>12</v>
      </c>
      <c r="H45" s="8">
        <v>8.0564837690875706</v>
      </c>
      <c r="I45" s="8">
        <f t="shared" si="3"/>
        <v>0.97518212154160955</v>
      </c>
      <c r="J45" s="7">
        <f t="shared" si="4"/>
        <v>12</v>
      </c>
      <c r="K45" s="20">
        <f t="shared" si="5"/>
        <v>5.052820082790014E-3</v>
      </c>
      <c r="L45" s="7">
        <f t="shared" si="6"/>
        <v>12</v>
      </c>
      <c r="M45" s="18">
        <f t="shared" si="7"/>
        <v>-1</v>
      </c>
      <c r="N45" s="18">
        <f t="shared" si="8"/>
        <v>-5.052820082790014E-3</v>
      </c>
    </row>
    <row r="46" spans="1:14" x14ac:dyDescent="0.25">
      <c r="A46" s="7">
        <v>73</v>
      </c>
      <c r="B46" s="7" t="s">
        <v>101</v>
      </c>
      <c r="C46" s="8">
        <v>7.8832931283906102</v>
      </c>
      <c r="D46" s="8">
        <v>7.94941102902495</v>
      </c>
      <c r="E46" s="8">
        <f t="shared" si="0"/>
        <v>-8.3173332455611579E-3</v>
      </c>
      <c r="F46" s="20">
        <f t="shared" si="1"/>
        <v>8.3173332455611579E-3</v>
      </c>
      <c r="G46" s="7">
        <f t="shared" si="2"/>
        <v>24</v>
      </c>
      <c r="H46" s="8">
        <v>7.9169483048094396</v>
      </c>
      <c r="I46" s="8">
        <f t="shared" si="3"/>
        <v>0.99236961410138524</v>
      </c>
      <c r="J46" s="7">
        <f t="shared" si="4"/>
        <v>31</v>
      </c>
      <c r="K46" s="20">
        <f t="shared" si="5"/>
        <v>8.253868783250148E-3</v>
      </c>
      <c r="L46" s="7">
        <f t="shared" si="6"/>
        <v>24</v>
      </c>
      <c r="M46" s="18">
        <f t="shared" si="7"/>
        <v>-1</v>
      </c>
      <c r="N46" s="18">
        <f t="shared" si="8"/>
        <v>-8.253868783250148E-3</v>
      </c>
    </row>
    <row r="47" spans="1:14" x14ac:dyDescent="0.25">
      <c r="A47" s="7">
        <v>76</v>
      </c>
      <c r="B47" s="7" t="s">
        <v>102</v>
      </c>
      <c r="C47" s="8">
        <v>7.9614553146045299</v>
      </c>
      <c r="D47" s="8">
        <v>8.0211006977132797</v>
      </c>
      <c r="E47" s="8">
        <f t="shared" si="0"/>
        <v>-7.4360596327825643E-3</v>
      </c>
      <c r="F47" s="20">
        <f t="shared" si="1"/>
        <v>7.4360596327825643E-3</v>
      </c>
      <c r="G47" s="7">
        <f t="shared" si="2"/>
        <v>20</v>
      </c>
      <c r="H47" s="8">
        <v>7.9921136182393102</v>
      </c>
      <c r="I47" s="8">
        <f t="shared" si="3"/>
        <v>0.98303644184617855</v>
      </c>
      <c r="J47" s="7">
        <f t="shared" si="4"/>
        <v>20</v>
      </c>
      <c r="K47" s="20">
        <f t="shared" si="5"/>
        <v>7.3099176027665727E-3</v>
      </c>
      <c r="L47" s="7">
        <f t="shared" si="6"/>
        <v>20</v>
      </c>
      <c r="M47" s="18">
        <f t="shared" si="7"/>
        <v>-1</v>
      </c>
      <c r="N47" s="18">
        <f t="shared" si="8"/>
        <v>-7.3099176027665727E-3</v>
      </c>
    </row>
    <row r="48" spans="1:14" x14ac:dyDescent="0.25">
      <c r="A48" s="7">
        <v>81</v>
      </c>
      <c r="B48" s="7" t="s">
        <v>103</v>
      </c>
      <c r="C48" s="8">
        <v>8.0031467272956895</v>
      </c>
      <c r="D48" s="8">
        <v>8.0262846249327797</v>
      </c>
      <c r="E48" s="8">
        <f t="shared" si="0"/>
        <v>-2.8827656528918519E-3</v>
      </c>
      <c r="F48" s="20">
        <f t="shared" si="1"/>
        <v>2.8827656528918519E-3</v>
      </c>
      <c r="G48" s="7">
        <f t="shared" si="2"/>
        <v>7</v>
      </c>
      <c r="H48" s="8">
        <v>8.0143463372070105</v>
      </c>
      <c r="I48" s="8">
        <f t="shared" si="3"/>
        <v>0.98030938563635295</v>
      </c>
      <c r="J48" s="7">
        <f t="shared" si="4"/>
        <v>16</v>
      </c>
      <c r="K48" s="20">
        <f t="shared" si="5"/>
        <v>2.8260022261199914E-3</v>
      </c>
      <c r="L48" s="7">
        <f t="shared" si="6"/>
        <v>7</v>
      </c>
      <c r="M48" s="18">
        <f t="shared" si="7"/>
        <v>-1</v>
      </c>
      <c r="N48" s="18">
        <f t="shared" si="8"/>
        <v>-2.8260022261199914E-3</v>
      </c>
    </row>
    <row r="49" spans="1:25" x14ac:dyDescent="0.25">
      <c r="A49" s="7">
        <v>85</v>
      </c>
      <c r="B49" s="7" t="s">
        <v>104</v>
      </c>
      <c r="C49" s="8">
        <v>7.8608163005153502</v>
      </c>
      <c r="D49" s="8">
        <v>7.9738572105763899</v>
      </c>
      <c r="E49" s="8">
        <f t="shared" si="0"/>
        <v>-1.4176440219057862E-2</v>
      </c>
      <c r="F49" s="20">
        <f t="shared" si="1"/>
        <v>1.4176440219057862E-2</v>
      </c>
      <c r="G49" s="7">
        <f t="shared" si="2"/>
        <v>31</v>
      </c>
      <c r="H49" s="8">
        <v>7.9222261633820699</v>
      </c>
      <c r="I49" s="8">
        <f t="shared" si="3"/>
        <v>0.99170848850777216</v>
      </c>
      <c r="J49" s="7">
        <f t="shared" si="4"/>
        <v>30</v>
      </c>
      <c r="K49" s="20">
        <f t="shared" si="5"/>
        <v>1.4058896102062663E-2</v>
      </c>
      <c r="L49" s="7">
        <f t="shared" si="6"/>
        <v>31</v>
      </c>
      <c r="M49" s="18">
        <f t="shared" si="7"/>
        <v>-1</v>
      </c>
      <c r="N49" s="18">
        <f t="shared" si="8"/>
        <v>-1.4058896102062663E-2</v>
      </c>
    </row>
    <row r="50" spans="1:25" x14ac:dyDescent="0.25">
      <c r="A50" s="7">
        <v>86</v>
      </c>
      <c r="B50" s="7" t="s">
        <v>105</v>
      </c>
      <c r="C50" s="8">
        <v>7.9491448612707396</v>
      </c>
      <c r="D50" s="8">
        <v>7.9964894228164898</v>
      </c>
      <c r="E50" s="8">
        <f t="shared" si="0"/>
        <v>-5.9206683136053808E-3</v>
      </c>
      <c r="F50" s="20">
        <f t="shared" si="1"/>
        <v>5.9206683136053808E-3</v>
      </c>
      <c r="G50" s="7">
        <f t="shared" si="2"/>
        <v>13</v>
      </c>
      <c r="H50" s="8">
        <v>7.97236912060397</v>
      </c>
      <c r="I50" s="8">
        <f t="shared" si="3"/>
        <v>0.98547104571459743</v>
      </c>
      <c r="J50" s="7">
        <f t="shared" si="4"/>
        <v>24</v>
      </c>
      <c r="K50" s="20">
        <f t="shared" si="5"/>
        <v>5.8346471943379764E-3</v>
      </c>
      <c r="L50" s="7">
        <f t="shared" si="6"/>
        <v>13</v>
      </c>
      <c r="M50" s="18">
        <f t="shared" si="7"/>
        <v>-1</v>
      </c>
      <c r="N50" s="18">
        <f t="shared" si="8"/>
        <v>-5.8346471943379764E-3</v>
      </c>
    </row>
    <row r="51" spans="1:25" x14ac:dyDescent="0.25">
      <c r="A51" s="7">
        <v>88</v>
      </c>
      <c r="B51" s="7" t="s">
        <v>106</v>
      </c>
      <c r="C51" s="8">
        <v>8.2343292085958399</v>
      </c>
      <c r="D51" s="8">
        <v>8.2164456242107207</v>
      </c>
      <c r="E51" s="8">
        <f t="shared" si="0"/>
        <v>2.1765596954020118E-3</v>
      </c>
      <c r="F51" s="20">
        <f t="shared" si="1"/>
        <v>2.1765596954020118E-3</v>
      </c>
      <c r="G51" s="7">
        <f t="shared" si="2"/>
        <v>6</v>
      </c>
      <c r="H51" s="8">
        <v>8.2252807383628497</v>
      </c>
      <c r="I51" s="8">
        <f t="shared" si="3"/>
        <v>0.95516969985733469</v>
      </c>
      <c r="J51" s="7">
        <f t="shared" si="4"/>
        <v>1</v>
      </c>
      <c r="K51" s="20">
        <f t="shared" si="5"/>
        <v>2.0789838709787114E-3</v>
      </c>
      <c r="L51" s="7">
        <f t="shared" si="6"/>
        <v>5</v>
      </c>
      <c r="M51" s="18">
        <f t="shared" si="7"/>
        <v>1</v>
      </c>
      <c r="N51" s="18">
        <f t="shared" si="8"/>
        <v>2.0789838709787114E-3</v>
      </c>
    </row>
    <row r="52" spans="1:25" x14ac:dyDescent="0.25">
      <c r="A52" s="7">
        <v>91</v>
      </c>
      <c r="B52" s="7" t="s">
        <v>107</v>
      </c>
      <c r="C52" s="8">
        <v>8.0188446774506996</v>
      </c>
      <c r="D52" s="8">
        <v>8.13776102779177</v>
      </c>
      <c r="E52" s="8">
        <f t="shared" si="0"/>
        <v>-1.4612907645598319E-2</v>
      </c>
      <c r="F52" s="20">
        <f t="shared" si="1"/>
        <v>1.4612907645598319E-2</v>
      </c>
      <c r="G52" s="7">
        <f t="shared" si="2"/>
        <v>32</v>
      </c>
      <c r="H52" s="8">
        <v>8.1045123655008506</v>
      </c>
      <c r="I52" s="8">
        <f t="shared" si="3"/>
        <v>0.96940304114383735</v>
      </c>
      <c r="J52" s="7">
        <f t="shared" si="4"/>
        <v>7</v>
      </c>
      <c r="K52" s="20">
        <f t="shared" si="5"/>
        <v>1.4165797111597043E-2</v>
      </c>
      <c r="L52" s="7">
        <f t="shared" si="6"/>
        <v>32</v>
      </c>
      <c r="M52" s="18">
        <f t="shared" si="7"/>
        <v>-1</v>
      </c>
      <c r="N52" s="18">
        <f t="shared" si="8"/>
        <v>-1.4165797111597043E-2</v>
      </c>
    </row>
    <row r="53" spans="1:25" x14ac:dyDescent="0.25">
      <c r="A53" s="7">
        <v>94</v>
      </c>
      <c r="B53" s="7" t="s">
        <v>108</v>
      </c>
      <c r="C53" s="8">
        <v>7.8981972570280803</v>
      </c>
      <c r="D53" s="8">
        <v>7.8104565543590398</v>
      </c>
      <c r="E53" s="8">
        <f t="shared" si="0"/>
        <v>1.1233748252536157E-2</v>
      </c>
      <c r="F53" s="20">
        <f t="shared" si="1"/>
        <v>1.1233748252536157E-2</v>
      </c>
      <c r="G53" s="7">
        <f t="shared" si="2"/>
        <v>29</v>
      </c>
      <c r="H53" s="8">
        <v>7.8565389341043597</v>
      </c>
      <c r="I53" s="8">
        <f t="shared" si="3"/>
        <v>1</v>
      </c>
      <c r="J53" s="7">
        <f t="shared" si="4"/>
        <v>32</v>
      </c>
      <c r="K53" s="20">
        <f t="shared" si="5"/>
        <v>1.1233748252536157E-2</v>
      </c>
      <c r="L53" s="7">
        <f t="shared" si="6"/>
        <v>29</v>
      </c>
      <c r="M53" s="18">
        <f t="shared" si="7"/>
        <v>1</v>
      </c>
      <c r="N53" s="18">
        <f t="shared" si="8"/>
        <v>1.1233748252536157E-2</v>
      </c>
    </row>
    <row r="54" spans="1:25" x14ac:dyDescent="0.25">
      <c r="A54" s="7">
        <v>95</v>
      </c>
      <c r="B54" s="7" t="s">
        <v>109</v>
      </c>
      <c r="C54" s="8">
        <v>7.9085001311879504</v>
      </c>
      <c r="D54" s="8">
        <v>8.0176167041740705</v>
      </c>
      <c r="E54" s="8">
        <f t="shared" si="0"/>
        <v>-1.3609602081540349E-2</v>
      </c>
      <c r="F54" s="20">
        <f t="shared" si="1"/>
        <v>1.3609602081540349E-2</v>
      </c>
      <c r="G54" s="7">
        <f t="shared" si="2"/>
        <v>30</v>
      </c>
      <c r="H54" s="8">
        <v>7.9530331170702198</v>
      </c>
      <c r="I54" s="8">
        <f>MIN($H$24:$H$56)/H54</f>
        <v>0.98786699595670646</v>
      </c>
      <c r="J54" s="7">
        <f t="shared" si="4"/>
        <v>26</v>
      </c>
      <c r="K54" s="20">
        <f t="shared" si="5"/>
        <v>1.3444476724457404E-2</v>
      </c>
      <c r="L54" s="7">
        <f t="shared" si="6"/>
        <v>30</v>
      </c>
      <c r="M54" s="18">
        <f t="shared" si="7"/>
        <v>-1</v>
      </c>
      <c r="N54" s="18">
        <f t="shared" si="8"/>
        <v>-1.3444476724457404E-2</v>
      </c>
    </row>
    <row r="55" spans="1:25" x14ac:dyDescent="0.25">
      <c r="A55" s="7">
        <v>97</v>
      </c>
      <c r="B55" s="7" t="s">
        <v>110</v>
      </c>
      <c r="C55" s="8" t="s">
        <v>128</v>
      </c>
      <c r="D55" s="8" t="s">
        <v>128</v>
      </c>
      <c r="E55" s="8" t="s">
        <v>128</v>
      </c>
      <c r="F55" s="20" t="s">
        <v>128</v>
      </c>
      <c r="G55" s="8" t="s">
        <v>128</v>
      </c>
      <c r="H55" s="8" t="s">
        <v>128</v>
      </c>
      <c r="I55" s="8" t="s">
        <v>128</v>
      </c>
      <c r="J55" s="8" t="s">
        <v>128</v>
      </c>
      <c r="K55" s="20" t="s">
        <v>128</v>
      </c>
      <c r="L55" s="8" t="s">
        <v>128</v>
      </c>
      <c r="M55" s="18">
        <f t="shared" si="7"/>
        <v>1</v>
      </c>
      <c r="N55" s="18" t="e">
        <f t="shared" si="8"/>
        <v>#VALUE!</v>
      </c>
    </row>
    <row r="56" spans="1:25" x14ac:dyDescent="0.25">
      <c r="A56" s="7">
        <v>99</v>
      </c>
      <c r="B56" s="7" t="s">
        <v>111</v>
      </c>
      <c r="C56" s="8">
        <v>7.9594750268014796</v>
      </c>
      <c r="D56" s="8">
        <v>7.9424349779404899</v>
      </c>
      <c r="E56" s="8">
        <f t="shared" si="0"/>
        <v>2.145443923471465E-3</v>
      </c>
      <c r="F56" s="20">
        <f t="shared" si="1"/>
        <v>2.145443923471465E-3</v>
      </c>
      <c r="G56" s="7">
        <f t="shared" si="2"/>
        <v>5</v>
      </c>
      <c r="H56" s="8">
        <v>7.9527390232321098</v>
      </c>
      <c r="I56" s="8">
        <f t="shared" si="3"/>
        <v>0.98790352747063326</v>
      </c>
      <c r="J56" s="7">
        <f t="shared" si="4"/>
        <v>27</v>
      </c>
      <c r="K56" s="20">
        <f t="shared" si="5"/>
        <v>2.1194916199878955E-3</v>
      </c>
      <c r="L56" s="7">
        <f t="shared" si="6"/>
        <v>6</v>
      </c>
      <c r="M56" s="18">
        <f t="shared" si="7"/>
        <v>1</v>
      </c>
      <c r="N56" s="18">
        <f t="shared" si="8"/>
        <v>2.1194916199878955E-3</v>
      </c>
    </row>
    <row r="57" spans="1:25" customFormat="1" ht="13.35" customHeight="1" x14ac:dyDescent="0.25">
      <c r="A57" s="30" t="s">
        <v>112</v>
      </c>
      <c r="B57" s="30"/>
      <c r="C57" s="30"/>
      <c r="D57" s="30"/>
      <c r="E57" s="30"/>
      <c r="F57" s="30"/>
      <c r="G57" s="30"/>
      <c r="H57" s="30"/>
      <c r="I57" s="30"/>
      <c r="J57" s="30"/>
      <c r="K57" s="30"/>
      <c r="L57" s="30"/>
      <c r="M57" s="18"/>
      <c r="N57" s="18"/>
      <c r="O57" s="18"/>
      <c r="P57" s="18"/>
      <c r="Q57" s="18"/>
      <c r="R57" s="18"/>
      <c r="S57" s="18"/>
      <c r="T57" s="18"/>
      <c r="U57" s="18"/>
      <c r="V57" s="18"/>
      <c r="W57" s="18"/>
      <c r="X57" s="18"/>
      <c r="Y57" s="18"/>
    </row>
    <row r="58" spans="1:25" customFormat="1" ht="13.35" customHeight="1" x14ac:dyDescent="0.25">
      <c r="A58" s="31" t="s">
        <v>113</v>
      </c>
      <c r="B58" s="31"/>
      <c r="C58" s="19">
        <f>AVERAGE(C24:C56)</f>
        <v>8.0058035487015324</v>
      </c>
      <c r="D58" s="19">
        <f>AVERAGE(D24:D56)</f>
        <v>8.0463656965557817</v>
      </c>
      <c r="E58" s="19">
        <f>AVERAGE(E24:E56)</f>
        <v>-5.0285487390396549E-3</v>
      </c>
      <c r="F58" s="19">
        <f>AVERAGE(F24:F56)</f>
        <v>6.5661898827666897E-3</v>
      </c>
      <c r="G58" s="15" t="s">
        <v>114</v>
      </c>
      <c r="H58" s="19">
        <f>AVERAGE(H24:H56)</f>
        <v>8.0273918773248045</v>
      </c>
      <c r="I58" s="19">
        <f>AVERAGE(I24:I56)</f>
        <v>0.97882552201163264</v>
      </c>
      <c r="J58" s="15" t="s">
        <v>114</v>
      </c>
      <c r="K58" s="19">
        <f>AVERAGE(K24:K56)</f>
        <v>6.4394328493293136E-3</v>
      </c>
      <c r="L58" s="15" t="s">
        <v>114</v>
      </c>
      <c r="M58" s="18"/>
      <c r="N58" s="18"/>
      <c r="O58" s="18"/>
      <c r="P58" s="18"/>
      <c r="Q58" s="18"/>
      <c r="R58" s="18"/>
      <c r="S58" s="18"/>
      <c r="T58" s="18"/>
      <c r="U58" s="18"/>
      <c r="V58" s="18"/>
      <c r="W58" s="18"/>
      <c r="X58" s="18"/>
      <c r="Y58" s="18"/>
    </row>
    <row r="59" spans="1:25" customFormat="1" ht="13.35" customHeight="1" x14ac:dyDescent="0.25">
      <c r="A59" s="31" t="s">
        <v>115</v>
      </c>
      <c r="B59" s="31"/>
      <c r="C59" s="19">
        <f>_xlfn.STDEV.S(C24:C56)</f>
        <v>8.9523110348927959E-2</v>
      </c>
      <c r="D59" s="19">
        <f t="shared" ref="D59:K59" si="9">_xlfn.STDEV.S(D24:D56)</f>
        <v>8.7457994319051491E-2</v>
      </c>
      <c r="E59" s="19">
        <f t="shared" si="9"/>
        <v>5.6600808571378516E-3</v>
      </c>
      <c r="F59" s="19">
        <f t="shared" si="9"/>
        <v>3.6922694551335495E-3</v>
      </c>
      <c r="G59" s="15" t="s">
        <v>114</v>
      </c>
      <c r="H59" s="19">
        <f t="shared" si="9"/>
        <v>8.6329448040741011E-2</v>
      </c>
      <c r="I59" s="19">
        <f t="shared" si="9"/>
        <v>1.0488633711509602E-2</v>
      </c>
      <c r="J59" s="15" t="s">
        <v>114</v>
      </c>
      <c r="K59" s="19">
        <f t="shared" si="9"/>
        <v>3.636812858359967E-3</v>
      </c>
      <c r="L59" s="15" t="s">
        <v>114</v>
      </c>
      <c r="M59" s="18"/>
      <c r="N59" s="18"/>
      <c r="O59" s="18"/>
      <c r="P59" s="18"/>
      <c r="Q59" s="18"/>
      <c r="R59" s="18"/>
      <c r="S59" s="18"/>
      <c r="T59" s="18"/>
      <c r="U59" s="18"/>
      <c r="V59" s="18"/>
      <c r="W59" s="18"/>
      <c r="X59" s="18"/>
      <c r="Y59" s="18"/>
    </row>
    <row r="60" spans="1:25" customFormat="1" ht="13.35" customHeight="1" x14ac:dyDescent="0.25">
      <c r="A60" s="31" t="s">
        <v>116</v>
      </c>
      <c r="B60" s="31"/>
      <c r="C60" s="19">
        <f>_xlfn.VAR.S(C24:C56)</f>
        <v>8.0143872865463331E-3</v>
      </c>
      <c r="D60" s="19">
        <f t="shared" ref="D60:K60" si="10">_xlfn.VAR.S(D24:D56)</f>
        <v>7.6489007703112429E-3</v>
      </c>
      <c r="E60" s="19">
        <f t="shared" si="10"/>
        <v>3.2036515309338355E-5</v>
      </c>
      <c r="F60" s="19">
        <f t="shared" si="10"/>
        <v>1.3632853729312199E-5</v>
      </c>
      <c r="G60" s="15" t="s">
        <v>114</v>
      </c>
      <c r="H60" s="19">
        <f t="shared" si="10"/>
        <v>7.452773599019003E-3</v>
      </c>
      <c r="I60" s="19">
        <f t="shared" si="10"/>
        <v>1.1001143713421569E-4</v>
      </c>
      <c r="J60" s="15" t="s">
        <v>114</v>
      </c>
      <c r="K60" s="19">
        <f t="shared" si="10"/>
        <v>1.3226407766732394E-5</v>
      </c>
      <c r="L60" s="15" t="s">
        <v>114</v>
      </c>
      <c r="M60" s="18"/>
      <c r="N60" s="18"/>
      <c r="O60" s="18"/>
      <c r="P60" s="18"/>
      <c r="Q60" s="18"/>
      <c r="R60" s="18"/>
      <c r="S60" s="18"/>
      <c r="T60" s="18"/>
      <c r="U60" s="18"/>
      <c r="V60" s="18"/>
      <c r="W60" s="18"/>
      <c r="X60" s="18"/>
      <c r="Y60" s="18"/>
    </row>
    <row r="61" spans="1:25" customFormat="1" ht="13.35" customHeight="1" x14ac:dyDescent="0.25">
      <c r="A61" s="31" t="s">
        <v>117</v>
      </c>
      <c r="B61" s="31"/>
      <c r="C61" s="19">
        <f>MAX(C24:C56)</f>
        <v>8.2343292085958399</v>
      </c>
      <c r="D61" s="19">
        <f t="shared" ref="D61:K61" si="11">MAX(D24:D56)</f>
        <v>8.2164456242107207</v>
      </c>
      <c r="E61" s="19">
        <f t="shared" si="11"/>
        <v>1.1233748252536157E-2</v>
      </c>
      <c r="F61" s="19">
        <f t="shared" si="11"/>
        <v>1.4612907645598319E-2</v>
      </c>
      <c r="G61" s="15" t="s">
        <v>114</v>
      </c>
      <c r="H61" s="19">
        <f t="shared" si="11"/>
        <v>8.2252807383628497</v>
      </c>
      <c r="I61" s="19">
        <f t="shared" si="11"/>
        <v>1</v>
      </c>
      <c r="J61" s="15" t="s">
        <v>114</v>
      </c>
      <c r="K61" s="19">
        <f t="shared" si="11"/>
        <v>1.4165797111597043E-2</v>
      </c>
      <c r="L61" s="15" t="s">
        <v>114</v>
      </c>
      <c r="M61" s="18"/>
      <c r="N61" s="18"/>
      <c r="O61" s="18"/>
      <c r="P61" s="18"/>
      <c r="Q61" s="18"/>
      <c r="R61" s="18"/>
      <c r="S61" s="18"/>
      <c r="T61" s="18"/>
      <c r="U61" s="18"/>
      <c r="V61" s="18"/>
      <c r="W61" s="18"/>
      <c r="X61" s="18"/>
      <c r="Y61" s="18"/>
    </row>
    <row r="62" spans="1:25" customFormat="1" ht="13.35" customHeight="1" x14ac:dyDescent="0.25">
      <c r="A62" s="31" t="s">
        <v>118</v>
      </c>
      <c r="B62" s="31"/>
      <c r="C62" s="19">
        <f>MIN(C24:C56)</f>
        <v>7.8608163005153502</v>
      </c>
      <c r="D62" s="19">
        <f>MIN(D24:D56)</f>
        <v>7.8104565543590398</v>
      </c>
      <c r="E62" s="19">
        <f>MIN(E24:E56)</f>
        <v>-1.4612907645598319E-2</v>
      </c>
      <c r="F62" s="19">
        <f>MIN(F24:F56)</f>
        <v>8.6939856402534136E-4</v>
      </c>
      <c r="G62" s="15" t="s">
        <v>114</v>
      </c>
      <c r="H62" s="19">
        <f>MIN(H24:H56)</f>
        <v>7.8565389341043597</v>
      </c>
      <c r="I62" s="19">
        <f>MIN(I24:I56)</f>
        <v>0.95516969985733469</v>
      </c>
      <c r="J62" s="15" t="s">
        <v>114</v>
      </c>
      <c r="K62" s="19">
        <f>MIN(K24:K56)</f>
        <v>8.3556409464554131E-4</v>
      </c>
      <c r="L62" s="15" t="s">
        <v>114</v>
      </c>
      <c r="M62" s="18"/>
      <c r="N62" s="18"/>
      <c r="O62" s="18"/>
      <c r="P62" s="18"/>
      <c r="Q62" s="18"/>
      <c r="R62" s="18"/>
      <c r="S62" s="18"/>
      <c r="T62" s="18"/>
      <c r="U62" s="18"/>
      <c r="V62" s="18"/>
      <c r="W62" s="18"/>
      <c r="X62" s="18"/>
      <c r="Y62" s="18"/>
    </row>
    <row r="63" spans="1:25" ht="18.75" x14ac:dyDescent="0.25">
      <c r="A63" s="22" t="s">
        <v>119</v>
      </c>
      <c r="B63" s="22"/>
      <c r="C63" s="22"/>
      <c r="D63" s="22"/>
      <c r="E63" s="22"/>
      <c r="F63" s="22"/>
      <c r="G63" s="22"/>
      <c r="H63" s="22"/>
      <c r="I63" s="22"/>
      <c r="J63" s="22"/>
      <c r="K63" s="22"/>
      <c r="L63" s="22"/>
    </row>
    <row r="64" spans="1:25" ht="43.7" customHeight="1" x14ac:dyDescent="0.25">
      <c r="A64" s="23"/>
      <c r="B64" s="23"/>
      <c r="C64" s="23"/>
      <c r="D64" s="23"/>
      <c r="E64" s="23"/>
      <c r="F64" s="23"/>
      <c r="G64" s="23"/>
      <c r="H64" s="23"/>
      <c r="I64" s="23"/>
      <c r="J64" s="23"/>
      <c r="K64" s="23"/>
      <c r="L64" s="23"/>
    </row>
  </sheetData>
  <mergeCells count="20">
    <mergeCell ref="A22:L22"/>
    <mergeCell ref="A14:L14"/>
    <mergeCell ref="B15:F15"/>
    <mergeCell ref="H15:L15"/>
    <mergeCell ref="B16:L16"/>
    <mergeCell ref="B17:L17"/>
    <mergeCell ref="B18:L18"/>
    <mergeCell ref="B19:L19"/>
    <mergeCell ref="B20:L20"/>
    <mergeCell ref="B21:D21"/>
    <mergeCell ref="F21:I21"/>
    <mergeCell ref="K21:L21"/>
    <mergeCell ref="A63:L63"/>
    <mergeCell ref="A64:L64"/>
    <mergeCell ref="A57:L57"/>
    <mergeCell ref="A58:B58"/>
    <mergeCell ref="A59:B59"/>
    <mergeCell ref="A60:B60"/>
    <mergeCell ref="A61:B61"/>
    <mergeCell ref="A62:B62"/>
  </mergeCells>
  <conditionalFormatting sqref="G24:G54 G56">
    <cfRule type="colorScale" priority="3">
      <colorScale>
        <cfvo type="min"/>
        <cfvo type="percentile" val="50"/>
        <cfvo type="max"/>
        <color rgb="FF63BE7B"/>
        <color rgb="FFFFEB84"/>
        <color rgb="FFF8696B"/>
      </colorScale>
    </cfRule>
  </conditionalFormatting>
  <conditionalFormatting sqref="G58:G62">
    <cfRule type="colorScale" priority="6">
      <colorScale>
        <cfvo type="min"/>
        <cfvo type="percentile" val="50"/>
        <cfvo type="max"/>
        <color rgb="FF63BE7B"/>
        <color rgb="FFFFEB84"/>
        <color rgb="FFF8696B"/>
      </colorScale>
    </cfRule>
  </conditionalFormatting>
  <conditionalFormatting sqref="J24:J54 J56">
    <cfRule type="colorScale" priority="2">
      <colorScale>
        <cfvo type="min"/>
        <cfvo type="percentile" val="50"/>
        <cfvo type="max"/>
        <color rgb="FF63BE7B"/>
        <color rgb="FFFFEB84"/>
        <color rgb="FFF8696B"/>
      </colorScale>
    </cfRule>
  </conditionalFormatting>
  <conditionalFormatting sqref="J58:J62">
    <cfRule type="colorScale" priority="5">
      <colorScale>
        <cfvo type="min"/>
        <cfvo type="percentile" val="50"/>
        <cfvo type="max"/>
        <color rgb="FF63BE7B"/>
        <color rgb="FFFFEB84"/>
        <color rgb="FFF8696B"/>
      </colorScale>
    </cfRule>
  </conditionalFormatting>
  <conditionalFormatting sqref="L24:L54 L56">
    <cfRule type="colorScale" priority="1">
      <colorScale>
        <cfvo type="min"/>
        <cfvo type="percentile" val="50"/>
        <cfvo type="max"/>
        <color rgb="FF63BE7B"/>
        <color rgb="FFFFEB84"/>
        <color rgb="FFF8696B"/>
      </colorScale>
    </cfRule>
  </conditionalFormatting>
  <conditionalFormatting sqref="L58:L62">
    <cfRule type="colorScale" priority="4">
      <colorScale>
        <cfvo type="min"/>
        <cfvo type="percentile" val="50"/>
        <cfvo type="max"/>
        <color rgb="FF63BE7B"/>
        <color rgb="FFFFEB84"/>
        <color rgb="FFF8696B"/>
      </colorScale>
    </cfRule>
  </conditionalFormatting>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733DC7-1B1D-4688-9780-63F54E2A69DF}">
  <dimension ref="A14:Y64"/>
  <sheetViews>
    <sheetView zoomScale="80" zoomScaleNormal="80" workbookViewId="0"/>
  </sheetViews>
  <sheetFormatPr baseColWidth="10" defaultColWidth="12.140625" defaultRowHeight="15" x14ac:dyDescent="0.25"/>
  <cols>
    <col min="1" max="1" width="17.85546875" style="9" customWidth="1"/>
    <col min="2" max="12" width="15.140625" style="9" customWidth="1"/>
    <col min="13" max="16384" width="12.140625" style="1"/>
  </cols>
  <sheetData>
    <row r="14" spans="1:12" ht="18.75" x14ac:dyDescent="0.25">
      <c r="A14" s="22" t="s">
        <v>55</v>
      </c>
      <c r="B14" s="22"/>
      <c r="C14" s="22"/>
      <c r="D14" s="22"/>
      <c r="E14" s="22"/>
      <c r="F14" s="22"/>
      <c r="G14" s="22"/>
      <c r="H14" s="22"/>
      <c r="I14" s="22"/>
      <c r="J14" s="22"/>
      <c r="K14" s="22"/>
      <c r="L14" s="22"/>
    </row>
    <row r="15" spans="1:12" s="4" customFormat="1" ht="44.1" customHeight="1" x14ac:dyDescent="0.25">
      <c r="A15" s="2" t="s">
        <v>1</v>
      </c>
      <c r="B15" s="32" t="s">
        <v>9</v>
      </c>
      <c r="C15" s="33"/>
      <c r="D15" s="33"/>
      <c r="E15" s="33"/>
      <c r="F15" s="34"/>
      <c r="G15" s="3" t="s">
        <v>3</v>
      </c>
      <c r="H15" s="35" t="s">
        <v>11</v>
      </c>
      <c r="I15" s="35"/>
      <c r="J15" s="35"/>
      <c r="K15" s="35"/>
      <c r="L15" s="35"/>
    </row>
    <row r="16" spans="1:12" s="4" customFormat="1" ht="44.1" customHeight="1" x14ac:dyDescent="0.25">
      <c r="A16" s="2" t="s">
        <v>5</v>
      </c>
      <c r="B16" s="24" t="s">
        <v>23</v>
      </c>
      <c r="C16" s="24"/>
      <c r="D16" s="24"/>
      <c r="E16" s="24"/>
      <c r="F16" s="24"/>
      <c r="G16" s="24"/>
      <c r="H16" s="24"/>
      <c r="I16" s="24"/>
      <c r="J16" s="24"/>
      <c r="K16" s="24"/>
      <c r="L16" s="24"/>
    </row>
    <row r="17" spans="1:14" s="4" customFormat="1" ht="44.1" customHeight="1" x14ac:dyDescent="0.25">
      <c r="A17" s="2" t="s">
        <v>56</v>
      </c>
      <c r="B17" s="24" t="s">
        <v>129</v>
      </c>
      <c r="C17" s="24"/>
      <c r="D17" s="24"/>
      <c r="E17" s="24"/>
      <c r="F17" s="24"/>
      <c r="G17" s="24"/>
      <c r="H17" s="24"/>
      <c r="I17" s="24"/>
      <c r="J17" s="24"/>
      <c r="K17" s="24"/>
      <c r="L17" s="24"/>
    </row>
    <row r="18" spans="1:14" s="4" customFormat="1" ht="44.1" customHeight="1" x14ac:dyDescent="0.25">
      <c r="A18" s="2" t="s">
        <v>58</v>
      </c>
      <c r="B18" s="24" t="s">
        <v>130</v>
      </c>
      <c r="C18" s="24"/>
      <c r="D18" s="24"/>
      <c r="E18" s="24"/>
      <c r="F18" s="24"/>
      <c r="G18" s="24"/>
      <c r="H18" s="24"/>
      <c r="I18" s="24"/>
      <c r="J18" s="24"/>
      <c r="K18" s="24"/>
      <c r="L18" s="24"/>
    </row>
    <row r="19" spans="1:14" s="4" customFormat="1" ht="44.1" customHeight="1" x14ac:dyDescent="0.25">
      <c r="A19" s="2" t="s">
        <v>60</v>
      </c>
      <c r="B19" s="24"/>
      <c r="C19" s="24"/>
      <c r="D19" s="24"/>
      <c r="E19" s="24"/>
      <c r="F19" s="24"/>
      <c r="G19" s="24"/>
      <c r="H19" s="24"/>
      <c r="I19" s="24"/>
      <c r="J19" s="24"/>
      <c r="K19" s="24"/>
      <c r="L19" s="24"/>
    </row>
    <row r="20" spans="1:14" s="4" customFormat="1" ht="44.1" customHeight="1" x14ac:dyDescent="0.25">
      <c r="A20" s="2" t="s">
        <v>61</v>
      </c>
      <c r="B20" s="24" t="s">
        <v>170</v>
      </c>
      <c r="C20" s="24"/>
      <c r="D20" s="24"/>
      <c r="E20" s="24"/>
      <c r="F20" s="24"/>
      <c r="G20" s="24"/>
      <c r="H20" s="24"/>
      <c r="I20" s="24"/>
      <c r="J20" s="24"/>
      <c r="K20" s="24"/>
      <c r="L20" s="24"/>
    </row>
    <row r="21" spans="1:14" s="4" customFormat="1" ht="43.7" customHeight="1" x14ac:dyDescent="0.25">
      <c r="A21" s="16" t="s">
        <v>62</v>
      </c>
      <c r="B21" s="25" t="s">
        <v>121</v>
      </c>
      <c r="C21" s="25"/>
      <c r="D21" s="25"/>
      <c r="E21" s="17" t="s">
        <v>64</v>
      </c>
      <c r="F21" s="26" t="s">
        <v>131</v>
      </c>
      <c r="G21" s="27"/>
      <c r="H21" s="27"/>
      <c r="I21" s="28"/>
      <c r="J21" s="14" t="s">
        <v>65</v>
      </c>
      <c r="K21" s="29" t="s">
        <v>14</v>
      </c>
      <c r="L21" s="29"/>
    </row>
    <row r="22" spans="1:14" ht="18.75" x14ac:dyDescent="0.25">
      <c r="A22" s="22" t="s">
        <v>66</v>
      </c>
      <c r="B22" s="22"/>
      <c r="C22" s="22"/>
      <c r="D22" s="22"/>
      <c r="E22" s="22"/>
      <c r="F22" s="22"/>
      <c r="G22" s="22"/>
      <c r="H22" s="22"/>
      <c r="I22" s="22"/>
      <c r="J22" s="22"/>
      <c r="K22" s="22"/>
      <c r="L22" s="22"/>
    </row>
    <row r="23" spans="1:14" s="6" customFormat="1" ht="32.25" customHeight="1" x14ac:dyDescent="0.25">
      <c r="A23" s="3" t="s">
        <v>67</v>
      </c>
      <c r="B23" s="5" t="s">
        <v>68</v>
      </c>
      <c r="C23" s="2" t="s">
        <v>69</v>
      </c>
      <c r="D23" s="2" t="s">
        <v>70</v>
      </c>
      <c r="E23" s="2" t="s">
        <v>71</v>
      </c>
      <c r="F23" s="2" t="s">
        <v>72</v>
      </c>
      <c r="G23" s="2" t="s">
        <v>73</v>
      </c>
      <c r="H23" s="2" t="s">
        <v>74</v>
      </c>
      <c r="I23" s="2" t="s">
        <v>75</v>
      </c>
      <c r="J23" s="2" t="s">
        <v>76</v>
      </c>
      <c r="K23" s="2" t="s">
        <v>77</v>
      </c>
      <c r="L23" s="2" t="s">
        <v>78</v>
      </c>
    </row>
    <row r="24" spans="1:14" x14ac:dyDescent="0.25">
      <c r="A24" s="7">
        <v>5</v>
      </c>
      <c r="B24" s="7" t="s">
        <v>79</v>
      </c>
      <c r="C24" s="8">
        <v>6.84057125108784</v>
      </c>
      <c r="D24" s="8">
        <v>6.9387822134879702</v>
      </c>
      <c r="E24" s="8">
        <f>(C24-D24)/D24</f>
        <v>-1.4153919142932967E-2</v>
      </c>
      <c r="F24" s="20">
        <f>ABS(E24)</f>
        <v>1.4153919142932967E-2</v>
      </c>
      <c r="G24" s="7">
        <f>RANK(F24,$F$24:$F$56,1)</f>
        <v>27</v>
      </c>
      <c r="H24" s="8">
        <v>6.8908327004019103</v>
      </c>
      <c r="I24" s="8">
        <f>MIN($H$24:$H$56)/H24</f>
        <v>0.94893780319364185</v>
      </c>
      <c r="J24" s="7">
        <f>RANK(I24,$I$24:$I$56,1)</f>
        <v>6</v>
      </c>
      <c r="K24" s="20">
        <f>I24*F24</f>
        <v>1.3431188938075243E-2</v>
      </c>
      <c r="L24" s="7">
        <f>RANK(K24,$K$24:$K$56,1)</f>
        <v>27</v>
      </c>
      <c r="M24" s="18">
        <f>IF(E24&gt;0,1,-1)</f>
        <v>-1</v>
      </c>
      <c r="N24" s="18">
        <f>K24*M24</f>
        <v>-1.3431188938075243E-2</v>
      </c>
    </row>
    <row r="25" spans="1:14" x14ac:dyDescent="0.25">
      <c r="A25" s="7">
        <v>8</v>
      </c>
      <c r="B25" s="7" t="s">
        <v>80</v>
      </c>
      <c r="C25" s="8">
        <v>6.7258819713687199</v>
      </c>
      <c r="D25" s="8">
        <v>6.7849162451369498</v>
      </c>
      <c r="E25" s="8">
        <f t="shared" ref="E25:E56" si="0">(C25-D25)/D25</f>
        <v>-8.7008109806134114E-3</v>
      </c>
      <c r="F25" s="20">
        <f t="shared" ref="F25:F56" si="1">ABS(E25)</f>
        <v>8.7008109806134114E-3</v>
      </c>
      <c r="G25" s="7">
        <f t="shared" ref="G25:G56" si="2">RANK(F25,$F$24:$F$56,1)</f>
        <v>6</v>
      </c>
      <c r="H25" s="8">
        <v>6.7502244921520003</v>
      </c>
      <c r="I25" s="8">
        <f t="shared" ref="I25:I56" si="3">MIN($H$24:$H$56)/H25</f>
        <v>0.96870432272240592</v>
      </c>
      <c r="J25" s="7">
        <f t="shared" ref="J25:J56" si="4">RANK(I25,$I$24:$I$56,1)</f>
        <v>23</v>
      </c>
      <c r="K25" s="20">
        <f t="shared" ref="K25:K56" si="5">I25*F25</f>
        <v>8.4285132081107876E-3</v>
      </c>
      <c r="L25" s="7">
        <f t="shared" ref="L25:L56" si="6">RANK(K25,$K$24:$K$56,1)</f>
        <v>8</v>
      </c>
      <c r="M25" s="18">
        <f t="shared" ref="M25:M56" si="7">IF(E25&gt;0,1,-1)</f>
        <v>-1</v>
      </c>
      <c r="N25" s="18">
        <f t="shared" ref="N25:N56" si="8">K25*M25</f>
        <v>-8.4285132081107876E-3</v>
      </c>
    </row>
    <row r="26" spans="1:14" x14ac:dyDescent="0.25">
      <c r="A26" s="7">
        <v>11</v>
      </c>
      <c r="B26" s="7" t="s">
        <v>81</v>
      </c>
      <c r="C26" s="8">
        <v>6.8812040117347504</v>
      </c>
      <c r="D26" s="8">
        <v>6.9730098738839903</v>
      </c>
      <c r="E26" s="8">
        <f t="shared" si="0"/>
        <v>-1.3165887301132379E-2</v>
      </c>
      <c r="F26" s="20">
        <f t="shared" si="1"/>
        <v>1.3165887301132379E-2</v>
      </c>
      <c r="G26" s="7">
        <f t="shared" si="2"/>
        <v>26</v>
      </c>
      <c r="H26" s="8">
        <v>6.9238083705392697</v>
      </c>
      <c r="I26" s="8">
        <f t="shared" si="3"/>
        <v>0.94441834535998337</v>
      </c>
      <c r="J26" s="7">
        <f t="shared" si="4"/>
        <v>2</v>
      </c>
      <c r="K26" s="20">
        <f t="shared" si="5"/>
        <v>1.2434105500131458E-2</v>
      </c>
      <c r="L26" s="7">
        <f t="shared" si="6"/>
        <v>26</v>
      </c>
      <c r="M26" s="18">
        <f t="shared" si="7"/>
        <v>-1</v>
      </c>
      <c r="N26" s="18">
        <f t="shared" si="8"/>
        <v>-1.2434105500131458E-2</v>
      </c>
    </row>
    <row r="27" spans="1:14" x14ac:dyDescent="0.25">
      <c r="A27" s="7">
        <v>13</v>
      </c>
      <c r="B27" s="7" t="s">
        <v>82</v>
      </c>
      <c r="C27" s="8">
        <v>6.7297670746442604</v>
      </c>
      <c r="D27" s="8">
        <v>6.8009770592836301</v>
      </c>
      <c r="E27" s="8">
        <f t="shared" si="0"/>
        <v>-1.0470552101357987E-2</v>
      </c>
      <c r="F27" s="20">
        <f t="shared" si="1"/>
        <v>1.0470552101357987E-2</v>
      </c>
      <c r="G27" s="7">
        <f t="shared" si="2"/>
        <v>18</v>
      </c>
      <c r="H27" s="8">
        <v>6.7618728337870397</v>
      </c>
      <c r="I27" s="8">
        <f t="shared" si="3"/>
        <v>0.96703558402060297</v>
      </c>
      <c r="J27" s="7">
        <f t="shared" si="4"/>
        <v>21</v>
      </c>
      <c r="K27" s="20">
        <f t="shared" si="5"/>
        <v>1.0125396466354873E-2</v>
      </c>
      <c r="L27" s="7">
        <f t="shared" si="6"/>
        <v>19</v>
      </c>
      <c r="M27" s="18">
        <f t="shared" si="7"/>
        <v>-1</v>
      </c>
      <c r="N27" s="18">
        <f t="shared" si="8"/>
        <v>-1.0125396466354873E-2</v>
      </c>
    </row>
    <row r="28" spans="1:14" x14ac:dyDescent="0.25">
      <c r="A28" s="7">
        <v>15</v>
      </c>
      <c r="B28" s="7" t="s">
        <v>83</v>
      </c>
      <c r="C28" s="8">
        <v>6.8867670010909903</v>
      </c>
      <c r="D28" s="8">
        <v>6.94823804171756</v>
      </c>
      <c r="E28" s="8">
        <f t="shared" si="0"/>
        <v>-8.8469969303720739E-3</v>
      </c>
      <c r="F28" s="20">
        <f t="shared" si="1"/>
        <v>8.8469969303720739E-3</v>
      </c>
      <c r="G28" s="7">
        <f t="shared" si="2"/>
        <v>8</v>
      </c>
      <c r="H28" s="8">
        <v>6.9185969370773002</v>
      </c>
      <c r="I28" s="8">
        <f t="shared" si="3"/>
        <v>0.94512972852218646</v>
      </c>
      <c r="J28" s="7">
        <f t="shared" si="4"/>
        <v>3</v>
      </c>
      <c r="K28" s="20">
        <f t="shared" si="5"/>
        <v>8.3615598070391744E-3</v>
      </c>
      <c r="L28" s="7">
        <f t="shared" si="6"/>
        <v>6</v>
      </c>
      <c r="M28" s="18">
        <f t="shared" si="7"/>
        <v>-1</v>
      </c>
      <c r="N28" s="18">
        <f t="shared" si="8"/>
        <v>-8.3615598070391744E-3</v>
      </c>
    </row>
    <row r="29" spans="1:14" x14ac:dyDescent="0.25">
      <c r="A29" s="7">
        <v>17</v>
      </c>
      <c r="B29" s="7" t="s">
        <v>84</v>
      </c>
      <c r="C29" s="8">
        <v>6.7240200556866601</v>
      </c>
      <c r="D29" s="8">
        <v>6.7803129487313196</v>
      </c>
      <c r="E29" s="8">
        <f t="shared" si="0"/>
        <v>-8.3024033654954914E-3</v>
      </c>
      <c r="F29" s="20">
        <f t="shared" si="1"/>
        <v>8.3024033654954914E-3</v>
      </c>
      <c r="G29" s="7">
        <f t="shared" si="2"/>
        <v>4</v>
      </c>
      <c r="H29" s="8">
        <v>6.7519537966548704</v>
      </c>
      <c r="I29" s="8">
        <f t="shared" si="3"/>
        <v>0.96845621901825085</v>
      </c>
      <c r="J29" s="7">
        <f t="shared" si="4"/>
        <v>22</v>
      </c>
      <c r="K29" s="20">
        <f t="shared" si="5"/>
        <v>8.0405141721121651E-3</v>
      </c>
      <c r="L29" s="7">
        <f t="shared" si="6"/>
        <v>4</v>
      </c>
      <c r="M29" s="18">
        <f t="shared" si="7"/>
        <v>-1</v>
      </c>
      <c r="N29" s="18">
        <f t="shared" si="8"/>
        <v>-8.0405141721121651E-3</v>
      </c>
    </row>
    <row r="30" spans="1:14" x14ac:dyDescent="0.25">
      <c r="A30" s="7">
        <v>18</v>
      </c>
      <c r="B30" s="7" t="s">
        <v>85</v>
      </c>
      <c r="C30" s="8">
        <v>6.7698166334307004</v>
      </c>
      <c r="D30" s="8">
        <v>6.8789686188628902</v>
      </c>
      <c r="E30" s="8">
        <f t="shared" si="0"/>
        <v>-1.5867492858287369E-2</v>
      </c>
      <c r="F30" s="20">
        <f t="shared" si="1"/>
        <v>1.5867492858287369E-2</v>
      </c>
      <c r="G30" s="7">
        <f t="shared" si="2"/>
        <v>31</v>
      </c>
      <c r="H30" s="8">
        <v>6.8242576107209096</v>
      </c>
      <c r="I30" s="8">
        <f t="shared" si="3"/>
        <v>0.95819531118250501</v>
      </c>
      <c r="J30" s="7">
        <f t="shared" si="4"/>
        <v>13</v>
      </c>
      <c r="K30" s="20">
        <f t="shared" si="5"/>
        <v>1.5204157257032841E-2</v>
      </c>
      <c r="L30" s="7">
        <f t="shared" si="6"/>
        <v>31</v>
      </c>
      <c r="M30" s="18">
        <f t="shared" si="7"/>
        <v>-1</v>
      </c>
      <c r="N30" s="18">
        <f t="shared" si="8"/>
        <v>-1.5204157257032841E-2</v>
      </c>
    </row>
    <row r="31" spans="1:14" x14ac:dyDescent="0.25">
      <c r="A31" s="7">
        <v>19</v>
      </c>
      <c r="B31" s="7" t="s">
        <v>86</v>
      </c>
      <c r="C31" s="8">
        <v>6.7489705491430598</v>
      </c>
      <c r="D31" s="8">
        <v>6.8024651370932299</v>
      </c>
      <c r="E31" s="8">
        <f t="shared" si="0"/>
        <v>-7.8640003104858067E-3</v>
      </c>
      <c r="F31" s="20">
        <f t="shared" si="1"/>
        <v>7.8640003104858067E-3</v>
      </c>
      <c r="G31" s="7">
        <f t="shared" si="2"/>
        <v>2</v>
      </c>
      <c r="H31" s="8">
        <v>6.7746163791699701</v>
      </c>
      <c r="I31" s="8">
        <f t="shared" si="3"/>
        <v>0.96521651986078338</v>
      </c>
      <c r="J31" s="7">
        <f t="shared" si="4"/>
        <v>18</v>
      </c>
      <c r="K31" s="20">
        <f t="shared" si="5"/>
        <v>7.5904630118712301E-3</v>
      </c>
      <c r="L31" s="7">
        <f t="shared" si="6"/>
        <v>2</v>
      </c>
      <c r="M31" s="18">
        <f t="shared" si="7"/>
        <v>-1</v>
      </c>
      <c r="N31" s="18">
        <f t="shared" si="8"/>
        <v>-7.5904630118712301E-3</v>
      </c>
    </row>
    <row r="32" spans="1:14" x14ac:dyDescent="0.25">
      <c r="A32" s="7">
        <v>20</v>
      </c>
      <c r="B32" s="7" t="s">
        <v>87</v>
      </c>
      <c r="C32" s="8">
        <v>6.6963624662499699</v>
      </c>
      <c r="D32" s="8">
        <v>6.7971657681119702</v>
      </c>
      <c r="E32" s="8">
        <f t="shared" si="0"/>
        <v>-1.4830196187785503E-2</v>
      </c>
      <c r="F32" s="20">
        <f t="shared" si="1"/>
        <v>1.4830196187785503E-2</v>
      </c>
      <c r="G32" s="7">
        <f t="shared" si="2"/>
        <v>28</v>
      </c>
      <c r="H32" s="8">
        <v>6.7441742042863497</v>
      </c>
      <c r="I32" s="8">
        <f t="shared" si="3"/>
        <v>0.96957336018075713</v>
      </c>
      <c r="J32" s="7">
        <f t="shared" si="4"/>
        <v>26</v>
      </c>
      <c r="K32" s="20">
        <f t="shared" si="5"/>
        <v>1.4378963149931045E-2</v>
      </c>
      <c r="L32" s="7">
        <f t="shared" si="6"/>
        <v>28</v>
      </c>
      <c r="M32" s="18">
        <f t="shared" si="7"/>
        <v>-1</v>
      </c>
      <c r="N32" s="18">
        <f t="shared" si="8"/>
        <v>-1.4378963149931045E-2</v>
      </c>
    </row>
    <row r="33" spans="1:14" x14ac:dyDescent="0.25">
      <c r="A33" s="7">
        <v>23</v>
      </c>
      <c r="B33" s="7" t="s">
        <v>88</v>
      </c>
      <c r="C33" s="8">
        <v>6.69498423827444</v>
      </c>
      <c r="D33" s="8">
        <v>6.7503295644051802</v>
      </c>
      <c r="E33" s="8">
        <f t="shared" si="0"/>
        <v>-8.1989072685545311E-3</v>
      </c>
      <c r="F33" s="20">
        <f t="shared" si="1"/>
        <v>8.1989072685545311E-3</v>
      </c>
      <c r="G33" s="7">
        <f t="shared" si="2"/>
        <v>3</v>
      </c>
      <c r="H33" s="8">
        <v>6.72227562472888</v>
      </c>
      <c r="I33" s="8">
        <f t="shared" si="3"/>
        <v>0.97273185598634648</v>
      </c>
      <c r="J33" s="7">
        <f t="shared" si="4"/>
        <v>29</v>
      </c>
      <c r="K33" s="20">
        <f t="shared" si="5"/>
        <v>7.975338284400996E-3</v>
      </c>
      <c r="L33" s="7">
        <f t="shared" si="6"/>
        <v>3</v>
      </c>
      <c r="M33" s="18">
        <f t="shared" si="7"/>
        <v>-1</v>
      </c>
      <c r="N33" s="18">
        <f t="shared" si="8"/>
        <v>-7.975338284400996E-3</v>
      </c>
    </row>
    <row r="34" spans="1:14" x14ac:dyDescent="0.25">
      <c r="A34" s="7">
        <v>25</v>
      </c>
      <c r="B34" s="7" t="s">
        <v>89</v>
      </c>
      <c r="C34" s="8">
        <v>6.8263186252259898</v>
      </c>
      <c r="D34" s="8">
        <v>6.8903562859914604</v>
      </c>
      <c r="E34" s="8">
        <f t="shared" si="0"/>
        <v>-9.2938097984371845E-3</v>
      </c>
      <c r="F34" s="20">
        <f t="shared" si="1"/>
        <v>9.2938097984371845E-3</v>
      </c>
      <c r="G34" s="7">
        <f t="shared" si="2"/>
        <v>12</v>
      </c>
      <c r="H34" s="8">
        <v>6.85893490727734</v>
      </c>
      <c r="I34" s="8">
        <f t="shared" si="3"/>
        <v>0.95335088221298636</v>
      </c>
      <c r="J34" s="7">
        <f t="shared" si="4"/>
        <v>10</v>
      </c>
      <c r="K34" s="20">
        <f t="shared" si="5"/>
        <v>8.8602617704597875E-3</v>
      </c>
      <c r="L34" s="7">
        <f t="shared" si="6"/>
        <v>11</v>
      </c>
      <c r="M34" s="18">
        <f t="shared" si="7"/>
        <v>-1</v>
      </c>
      <c r="N34" s="18">
        <f t="shared" si="8"/>
        <v>-8.8602617704597875E-3</v>
      </c>
    </row>
    <row r="35" spans="1:14" x14ac:dyDescent="0.25">
      <c r="A35" s="7">
        <v>27</v>
      </c>
      <c r="B35" s="7" t="s">
        <v>90</v>
      </c>
      <c r="C35" s="8">
        <v>6.8035338058958201</v>
      </c>
      <c r="D35" s="8">
        <v>6.9314371171849896</v>
      </c>
      <c r="E35" s="8">
        <f t="shared" si="0"/>
        <v>-1.8452639636888722E-2</v>
      </c>
      <c r="F35" s="20">
        <f t="shared" si="1"/>
        <v>1.8452639636888722E-2</v>
      </c>
      <c r="G35" s="7">
        <f t="shared" si="2"/>
        <v>33</v>
      </c>
      <c r="H35" s="8">
        <v>6.8645484947331301</v>
      </c>
      <c r="I35" s="8">
        <f t="shared" si="3"/>
        <v>0.95257126523490487</v>
      </c>
      <c r="J35" s="7">
        <f t="shared" si="4"/>
        <v>8</v>
      </c>
      <c r="K35" s="20">
        <f t="shared" si="5"/>
        <v>1.7577454285834845E-2</v>
      </c>
      <c r="L35" s="7">
        <f t="shared" si="6"/>
        <v>33</v>
      </c>
      <c r="M35" s="18">
        <f t="shared" si="7"/>
        <v>-1</v>
      </c>
      <c r="N35" s="18">
        <f t="shared" si="8"/>
        <v>-1.7577454285834845E-2</v>
      </c>
    </row>
    <row r="36" spans="1:14" x14ac:dyDescent="0.25">
      <c r="A36" s="7">
        <v>41</v>
      </c>
      <c r="B36" s="7" t="s">
        <v>91</v>
      </c>
      <c r="C36" s="8">
        <v>6.7087996134578898</v>
      </c>
      <c r="D36" s="8">
        <v>6.77537702665962</v>
      </c>
      <c r="E36" s="8">
        <f t="shared" si="0"/>
        <v>-9.8263776229371123E-3</v>
      </c>
      <c r="F36" s="20">
        <f t="shared" si="1"/>
        <v>9.8263776229371123E-3</v>
      </c>
      <c r="G36" s="7">
        <f t="shared" si="2"/>
        <v>14</v>
      </c>
      <c r="H36" s="8">
        <v>6.7428312351405602</v>
      </c>
      <c r="I36" s="8">
        <f t="shared" si="3"/>
        <v>0.96976647002762917</v>
      </c>
      <c r="J36" s="7">
        <f t="shared" si="4"/>
        <v>27</v>
      </c>
      <c r="K36" s="20">
        <f t="shared" si="5"/>
        <v>9.5292915405542095E-3</v>
      </c>
      <c r="L36" s="7">
        <f t="shared" si="6"/>
        <v>14</v>
      </c>
      <c r="M36" s="18">
        <f t="shared" si="7"/>
        <v>-1</v>
      </c>
      <c r="N36" s="18">
        <f t="shared" si="8"/>
        <v>-9.5292915405542095E-3</v>
      </c>
    </row>
    <row r="37" spans="1:14" x14ac:dyDescent="0.25">
      <c r="A37" s="7">
        <v>44</v>
      </c>
      <c r="B37" s="7" t="s">
        <v>92</v>
      </c>
      <c r="C37" s="8">
        <v>6.6520703577801896</v>
      </c>
      <c r="D37" s="8">
        <v>6.7555432075333597</v>
      </c>
      <c r="E37" s="8">
        <f t="shared" si="0"/>
        <v>-1.5316732729617302E-2</v>
      </c>
      <c r="F37" s="20">
        <f t="shared" si="1"/>
        <v>1.5316732729617302E-2</v>
      </c>
      <c r="G37" s="7">
        <f t="shared" si="2"/>
        <v>30</v>
      </c>
      <c r="H37" s="8">
        <v>6.69643553706962</v>
      </c>
      <c r="I37" s="8">
        <f t="shared" si="3"/>
        <v>0.97648541656174492</v>
      </c>
      <c r="J37" s="7">
        <f t="shared" si="4"/>
        <v>31</v>
      </c>
      <c r="K37" s="20">
        <f t="shared" si="5"/>
        <v>1.4956566139845263E-2</v>
      </c>
      <c r="L37" s="7">
        <f t="shared" si="6"/>
        <v>30</v>
      </c>
      <c r="M37" s="18">
        <f t="shared" si="7"/>
        <v>-1</v>
      </c>
      <c r="N37" s="18">
        <f t="shared" si="8"/>
        <v>-1.4956566139845263E-2</v>
      </c>
    </row>
    <row r="38" spans="1:14" x14ac:dyDescent="0.25">
      <c r="A38" s="7">
        <v>47</v>
      </c>
      <c r="B38" s="7" t="s">
        <v>93</v>
      </c>
      <c r="C38" s="8">
        <v>6.6870209067504804</v>
      </c>
      <c r="D38" s="8">
        <v>6.7639040596310496</v>
      </c>
      <c r="E38" s="8">
        <f t="shared" si="0"/>
        <v>-1.1366682939728579E-2</v>
      </c>
      <c r="F38" s="20">
        <f t="shared" si="1"/>
        <v>1.1366682939728579E-2</v>
      </c>
      <c r="G38" s="7">
        <f t="shared" si="2"/>
        <v>22</v>
      </c>
      <c r="H38" s="8">
        <v>6.7238540096891004</v>
      </c>
      <c r="I38" s="8">
        <f t="shared" si="3"/>
        <v>0.97250351293642245</v>
      </c>
      <c r="J38" s="7">
        <f t="shared" si="4"/>
        <v>28</v>
      </c>
      <c r="K38" s="20">
        <f t="shared" si="5"/>
        <v>1.1054139089320545E-2</v>
      </c>
      <c r="L38" s="7">
        <f t="shared" si="6"/>
        <v>23</v>
      </c>
      <c r="M38" s="18">
        <f t="shared" si="7"/>
        <v>-1</v>
      </c>
      <c r="N38" s="18">
        <f t="shared" si="8"/>
        <v>-1.1054139089320545E-2</v>
      </c>
    </row>
    <row r="39" spans="1:14" x14ac:dyDescent="0.25">
      <c r="A39" s="7">
        <v>50</v>
      </c>
      <c r="B39" s="7" t="s">
        <v>94</v>
      </c>
      <c r="C39" s="8">
        <v>6.8017554608492903</v>
      </c>
      <c r="D39" s="8">
        <v>6.8771291327458703</v>
      </c>
      <c r="E39" s="8">
        <f t="shared" si="0"/>
        <v>-1.0960048945087234E-2</v>
      </c>
      <c r="F39" s="20">
        <f t="shared" si="1"/>
        <v>1.0960048945087234E-2</v>
      </c>
      <c r="G39" s="7">
        <f t="shared" si="2"/>
        <v>21</v>
      </c>
      <c r="H39" s="8">
        <v>6.8353670534071602</v>
      </c>
      <c r="I39" s="8">
        <f t="shared" si="3"/>
        <v>0.95663796747167817</v>
      </c>
      <c r="J39" s="7">
        <f t="shared" si="4"/>
        <v>12</v>
      </c>
      <c r="K39" s="20">
        <f t="shared" si="5"/>
        <v>1.0484798946218362E-2</v>
      </c>
      <c r="L39" s="7">
        <f t="shared" si="6"/>
        <v>21</v>
      </c>
      <c r="M39" s="18">
        <f t="shared" si="7"/>
        <v>-1</v>
      </c>
      <c r="N39" s="18">
        <f t="shared" si="8"/>
        <v>-1.0484798946218362E-2</v>
      </c>
    </row>
    <row r="40" spans="1:14" x14ac:dyDescent="0.25">
      <c r="A40" s="7">
        <v>52</v>
      </c>
      <c r="B40" s="7" t="s">
        <v>95</v>
      </c>
      <c r="C40" s="8">
        <v>6.7838486524086301</v>
      </c>
      <c r="D40" s="8">
        <v>6.8435665250233901</v>
      </c>
      <c r="E40" s="8">
        <f t="shared" si="0"/>
        <v>-8.7261331348796843E-3</v>
      </c>
      <c r="F40" s="20">
        <f t="shared" si="1"/>
        <v>8.7261331348796843E-3</v>
      </c>
      <c r="G40" s="7">
        <f t="shared" si="2"/>
        <v>7</v>
      </c>
      <c r="H40" s="8">
        <v>6.8114628374583504</v>
      </c>
      <c r="I40" s="8">
        <f t="shared" si="3"/>
        <v>0.95999520234250757</v>
      </c>
      <c r="J40" s="7">
        <f t="shared" si="4"/>
        <v>15</v>
      </c>
      <c r="K40" s="20">
        <f t="shared" si="5"/>
        <v>8.3770459444864817E-3</v>
      </c>
      <c r="L40" s="7">
        <f t="shared" si="6"/>
        <v>7</v>
      </c>
      <c r="M40" s="18">
        <f t="shared" si="7"/>
        <v>-1</v>
      </c>
      <c r="N40" s="18">
        <f t="shared" si="8"/>
        <v>-8.3770459444864817E-3</v>
      </c>
    </row>
    <row r="41" spans="1:14" x14ac:dyDescent="0.25">
      <c r="A41" s="7">
        <v>54</v>
      </c>
      <c r="B41" s="7" t="s">
        <v>96</v>
      </c>
      <c r="C41" s="8">
        <v>6.81609420964603</v>
      </c>
      <c r="D41" s="8">
        <v>6.9060771942414902</v>
      </c>
      <c r="E41" s="8">
        <f t="shared" si="0"/>
        <v>-1.3029536459640358E-2</v>
      </c>
      <c r="F41" s="20">
        <f t="shared" si="1"/>
        <v>1.3029536459640358E-2</v>
      </c>
      <c r="G41" s="7">
        <f t="shared" si="2"/>
        <v>25</v>
      </c>
      <c r="H41" s="8">
        <v>6.8626706282499299</v>
      </c>
      <c r="I41" s="8">
        <f t="shared" si="3"/>
        <v>0.95283192201835609</v>
      </c>
      <c r="J41" s="7">
        <f t="shared" si="4"/>
        <v>9</v>
      </c>
      <c r="K41" s="20">
        <f t="shared" si="5"/>
        <v>1.241495826784737E-2</v>
      </c>
      <c r="L41" s="7">
        <f t="shared" si="6"/>
        <v>25</v>
      </c>
      <c r="M41" s="18">
        <f t="shared" si="7"/>
        <v>-1</v>
      </c>
      <c r="N41" s="18">
        <f t="shared" si="8"/>
        <v>-1.241495826784737E-2</v>
      </c>
    </row>
    <row r="42" spans="1:14" x14ac:dyDescent="0.25">
      <c r="A42" s="7">
        <v>63</v>
      </c>
      <c r="B42" s="7" t="s">
        <v>97</v>
      </c>
      <c r="C42" s="8">
        <v>6.6768686187426702</v>
      </c>
      <c r="D42" s="8">
        <v>6.7344683205669398</v>
      </c>
      <c r="E42" s="8">
        <f t="shared" si="0"/>
        <v>-8.5529694524452866E-3</v>
      </c>
      <c r="F42" s="20">
        <f t="shared" si="1"/>
        <v>8.5529694524452866E-3</v>
      </c>
      <c r="G42" s="7">
        <f t="shared" si="2"/>
        <v>5</v>
      </c>
      <c r="H42" s="8">
        <v>6.7019270638803103</v>
      </c>
      <c r="I42" s="8">
        <f t="shared" si="3"/>
        <v>0.97568528910673313</v>
      </c>
      <c r="J42" s="7">
        <f t="shared" si="4"/>
        <v>30</v>
      </c>
      <c r="K42" s="20">
        <f t="shared" si="5"/>
        <v>8.3450064729301363E-3</v>
      </c>
      <c r="L42" s="7">
        <f t="shared" si="6"/>
        <v>5</v>
      </c>
      <c r="M42" s="18">
        <f t="shared" si="7"/>
        <v>-1</v>
      </c>
      <c r="N42" s="18">
        <f t="shared" si="8"/>
        <v>-8.3450064729301363E-3</v>
      </c>
    </row>
    <row r="43" spans="1:14" x14ac:dyDescent="0.25">
      <c r="A43" s="7">
        <v>66</v>
      </c>
      <c r="B43" s="7" t="s">
        <v>98</v>
      </c>
      <c r="C43" s="8">
        <v>6.71567531272082</v>
      </c>
      <c r="D43" s="8">
        <v>6.7758743198139202</v>
      </c>
      <c r="E43" s="8">
        <f t="shared" si="0"/>
        <v>-8.8843157726622973E-3</v>
      </c>
      <c r="F43" s="20">
        <f t="shared" si="1"/>
        <v>8.8843157726622973E-3</v>
      </c>
      <c r="G43" s="7">
        <f t="shared" si="2"/>
        <v>9</v>
      </c>
      <c r="H43" s="8">
        <v>6.7444404155292101</v>
      </c>
      <c r="I43" s="8">
        <f t="shared" si="3"/>
        <v>0.96953508994433191</v>
      </c>
      <c r="J43" s="7">
        <f t="shared" si="4"/>
        <v>25</v>
      </c>
      <c r="K43" s="20">
        <f t="shared" si="5"/>
        <v>8.6136558917419871E-3</v>
      </c>
      <c r="L43" s="7">
        <f t="shared" si="6"/>
        <v>9</v>
      </c>
      <c r="M43" s="18">
        <f t="shared" si="7"/>
        <v>-1</v>
      </c>
      <c r="N43" s="18">
        <f t="shared" si="8"/>
        <v>-8.6136558917419871E-3</v>
      </c>
    </row>
    <row r="44" spans="1:14" x14ac:dyDescent="0.25">
      <c r="A44" s="7">
        <v>68</v>
      </c>
      <c r="B44" s="7" t="s">
        <v>99</v>
      </c>
      <c r="C44" s="8">
        <v>6.75608556062038</v>
      </c>
      <c r="D44" s="8">
        <v>6.8251866185557297</v>
      </c>
      <c r="E44" s="8">
        <f t="shared" si="0"/>
        <v>-1.0124420297532041E-2</v>
      </c>
      <c r="F44" s="20">
        <f t="shared" si="1"/>
        <v>1.0124420297532041E-2</v>
      </c>
      <c r="G44" s="7">
        <f t="shared" si="2"/>
        <v>15</v>
      </c>
      <c r="H44" s="8">
        <v>6.7892574711602203</v>
      </c>
      <c r="I44" s="8">
        <f t="shared" si="3"/>
        <v>0.9631350221538808</v>
      </c>
      <c r="J44" s="7">
        <f t="shared" si="4"/>
        <v>16</v>
      </c>
      <c r="K44" s="20">
        <f t="shared" si="5"/>
        <v>9.7511837675587233E-3</v>
      </c>
      <c r="L44" s="7">
        <f t="shared" si="6"/>
        <v>15</v>
      </c>
      <c r="M44" s="18">
        <f t="shared" si="7"/>
        <v>-1</v>
      </c>
      <c r="N44" s="18">
        <f t="shared" si="8"/>
        <v>-9.7511837675587233E-3</v>
      </c>
    </row>
    <row r="45" spans="1:14" x14ac:dyDescent="0.25">
      <c r="A45" s="7">
        <v>70</v>
      </c>
      <c r="B45" s="7" t="s">
        <v>100</v>
      </c>
      <c r="C45" s="8">
        <v>6.7137977362039001</v>
      </c>
      <c r="D45" s="8">
        <v>6.7766779034233497</v>
      </c>
      <c r="E45" s="8">
        <f t="shared" si="0"/>
        <v>-9.2789074699396179E-3</v>
      </c>
      <c r="F45" s="20">
        <f t="shared" si="1"/>
        <v>9.2789074699396179E-3</v>
      </c>
      <c r="G45" s="7">
        <f t="shared" si="2"/>
        <v>11</v>
      </c>
      <c r="H45" s="8">
        <v>6.7479288645823896</v>
      </c>
      <c r="I45" s="8">
        <f t="shared" si="3"/>
        <v>0.96903387337337887</v>
      </c>
      <c r="J45" s="7">
        <f t="shared" si="4"/>
        <v>24</v>
      </c>
      <c r="K45" s="20">
        <f t="shared" si="5"/>
        <v>8.9915756462687676E-3</v>
      </c>
      <c r="L45" s="7">
        <f t="shared" si="6"/>
        <v>12</v>
      </c>
      <c r="M45" s="18">
        <f t="shared" si="7"/>
        <v>-1</v>
      </c>
      <c r="N45" s="18">
        <f t="shared" si="8"/>
        <v>-8.9915756462687676E-3</v>
      </c>
    </row>
    <row r="46" spans="1:14" x14ac:dyDescent="0.25">
      <c r="A46" s="7">
        <v>73</v>
      </c>
      <c r="B46" s="7" t="s">
        <v>101</v>
      </c>
      <c r="C46" s="8">
        <v>6.7405419426336097</v>
      </c>
      <c r="D46" s="8">
        <v>6.8013795537486299</v>
      </c>
      <c r="E46" s="8">
        <f t="shared" si="0"/>
        <v>-8.9448928168534697E-3</v>
      </c>
      <c r="F46" s="20">
        <f t="shared" si="1"/>
        <v>8.9448928168534697E-3</v>
      </c>
      <c r="G46" s="7">
        <f t="shared" si="2"/>
        <v>10</v>
      </c>
      <c r="H46" s="8">
        <v>6.7694883097944096</v>
      </c>
      <c r="I46" s="8">
        <f t="shared" si="3"/>
        <v>0.96594769732202834</v>
      </c>
      <c r="J46" s="7">
        <f t="shared" si="4"/>
        <v>19</v>
      </c>
      <c r="K46" s="20">
        <f t="shared" si="5"/>
        <v>8.6402986192319602E-3</v>
      </c>
      <c r="L46" s="7">
        <f t="shared" si="6"/>
        <v>10</v>
      </c>
      <c r="M46" s="18">
        <f t="shared" si="7"/>
        <v>-1</v>
      </c>
      <c r="N46" s="18">
        <f t="shared" si="8"/>
        <v>-8.6402986192319602E-3</v>
      </c>
    </row>
    <row r="47" spans="1:14" x14ac:dyDescent="0.25">
      <c r="A47" s="7">
        <v>76</v>
      </c>
      <c r="B47" s="7" t="s">
        <v>102</v>
      </c>
      <c r="C47" s="8">
        <v>6.73485268714954</v>
      </c>
      <c r="D47" s="8">
        <v>6.8054501991908598</v>
      </c>
      <c r="E47" s="8">
        <f t="shared" si="0"/>
        <v>-1.037367256757144E-2</v>
      </c>
      <c r="F47" s="20">
        <f t="shared" si="1"/>
        <v>1.037367256757144E-2</v>
      </c>
      <c r="G47" s="7">
        <f t="shared" si="2"/>
        <v>16</v>
      </c>
      <c r="H47" s="8">
        <v>6.7645841518249297</v>
      </c>
      <c r="I47" s="8">
        <f t="shared" si="3"/>
        <v>0.96664798576424471</v>
      </c>
      <c r="J47" s="7">
        <f t="shared" si="4"/>
        <v>20</v>
      </c>
      <c r="K47" s="20">
        <f t="shared" si="5"/>
        <v>1.0027689692420733E-2</v>
      </c>
      <c r="L47" s="7">
        <f t="shared" si="6"/>
        <v>16</v>
      </c>
      <c r="M47" s="18">
        <f t="shared" si="7"/>
        <v>-1</v>
      </c>
      <c r="N47" s="18">
        <f t="shared" si="8"/>
        <v>-1.0027689692420733E-2</v>
      </c>
    </row>
    <row r="48" spans="1:14" x14ac:dyDescent="0.25">
      <c r="A48" s="7">
        <v>81</v>
      </c>
      <c r="B48" s="7" t="s">
        <v>103</v>
      </c>
      <c r="C48" s="8">
        <v>6.83922798991484</v>
      </c>
      <c r="D48" s="8">
        <v>6.9121325484213196</v>
      </c>
      <c r="E48" s="8">
        <f t="shared" si="0"/>
        <v>-1.0547332244537246E-2</v>
      </c>
      <c r="F48" s="20">
        <f t="shared" si="1"/>
        <v>1.0547332244537246E-2</v>
      </c>
      <c r="G48" s="7">
        <f t="shared" si="2"/>
        <v>19</v>
      </c>
      <c r="H48" s="8">
        <v>6.8745722445960302</v>
      </c>
      <c r="I48" s="8">
        <f t="shared" si="3"/>
        <v>0.95118232993106744</v>
      </c>
      <c r="J48" s="7">
        <f t="shared" si="4"/>
        <v>7</v>
      </c>
      <c r="K48" s="20">
        <f t="shared" si="5"/>
        <v>1.0032436058916013E-2</v>
      </c>
      <c r="L48" s="7">
        <f t="shared" si="6"/>
        <v>17</v>
      </c>
      <c r="M48" s="18">
        <f t="shared" si="7"/>
        <v>-1</v>
      </c>
      <c r="N48" s="18">
        <f t="shared" si="8"/>
        <v>-1.0032436058916013E-2</v>
      </c>
    </row>
    <row r="49" spans="1:25" x14ac:dyDescent="0.25">
      <c r="A49" s="7">
        <v>85</v>
      </c>
      <c r="B49" s="7" t="s">
        <v>104</v>
      </c>
      <c r="C49" s="8">
        <v>6.7701309386874602</v>
      </c>
      <c r="D49" s="8">
        <v>6.8749930858294102</v>
      </c>
      <c r="E49" s="8">
        <f t="shared" si="0"/>
        <v>-1.5252691287514107E-2</v>
      </c>
      <c r="F49" s="20">
        <f t="shared" si="1"/>
        <v>1.5252691287514107E-2</v>
      </c>
      <c r="G49" s="7">
        <f t="shared" si="2"/>
        <v>29</v>
      </c>
      <c r="H49" s="8">
        <v>6.8188869751839896</v>
      </c>
      <c r="I49" s="8">
        <f t="shared" si="3"/>
        <v>0.9589499970730726</v>
      </c>
      <c r="J49" s="7">
        <f t="shared" si="4"/>
        <v>14</v>
      </c>
      <c r="K49" s="20">
        <f t="shared" si="5"/>
        <v>1.4626568265518133E-2</v>
      </c>
      <c r="L49" s="7">
        <f t="shared" si="6"/>
        <v>29</v>
      </c>
      <c r="M49" s="18">
        <f t="shared" si="7"/>
        <v>-1</v>
      </c>
      <c r="N49" s="18">
        <f t="shared" si="8"/>
        <v>-1.4626568265518133E-2</v>
      </c>
    </row>
    <row r="50" spans="1:25" x14ac:dyDescent="0.25">
      <c r="A50" s="7">
        <v>86</v>
      </c>
      <c r="B50" s="7" t="s">
        <v>105</v>
      </c>
      <c r="C50" s="8">
        <v>6.7543200550264704</v>
      </c>
      <c r="D50" s="8">
        <v>6.8257504128157898</v>
      </c>
      <c r="E50" s="8">
        <f t="shared" si="0"/>
        <v>-1.0464835874339069E-2</v>
      </c>
      <c r="F50" s="20">
        <f t="shared" si="1"/>
        <v>1.0464835874339069E-2</v>
      </c>
      <c r="G50" s="7">
        <f t="shared" si="2"/>
        <v>17</v>
      </c>
      <c r="H50" s="8">
        <v>6.7865770071593001</v>
      </c>
      <c r="I50" s="8">
        <f t="shared" si="3"/>
        <v>0.96351542729069506</v>
      </c>
      <c r="J50" s="7">
        <f t="shared" si="4"/>
        <v>17</v>
      </c>
      <c r="K50" s="20">
        <f t="shared" si="5"/>
        <v>1.0083030808990803E-2</v>
      </c>
      <c r="L50" s="7">
        <f t="shared" si="6"/>
        <v>18</v>
      </c>
      <c r="M50" s="18">
        <f t="shared" si="7"/>
        <v>-1</v>
      </c>
      <c r="N50" s="18">
        <f t="shared" si="8"/>
        <v>-1.0083030808990803E-2</v>
      </c>
    </row>
    <row r="51" spans="1:25" x14ac:dyDescent="0.25">
      <c r="A51" s="7">
        <v>88</v>
      </c>
      <c r="B51" s="7" t="s">
        <v>106</v>
      </c>
      <c r="C51" s="8">
        <v>6.87696915222178</v>
      </c>
      <c r="D51" s="8">
        <v>6.9972972919487901</v>
      </c>
      <c r="E51" s="8">
        <f t="shared" si="0"/>
        <v>-1.7196373786413477E-2</v>
      </c>
      <c r="F51" s="20">
        <f t="shared" si="1"/>
        <v>1.7196373786413477E-2</v>
      </c>
      <c r="G51" s="7">
        <f t="shared" si="2"/>
        <v>32</v>
      </c>
      <c r="H51" s="8">
        <v>6.9306794719483102</v>
      </c>
      <c r="I51" s="8">
        <f t="shared" si="3"/>
        <v>0.94348204549937209</v>
      </c>
      <c r="J51" s="7">
        <f t="shared" si="4"/>
        <v>1</v>
      </c>
      <c r="K51" s="20">
        <f t="shared" si="5"/>
        <v>1.6224469915177168E-2</v>
      </c>
      <c r="L51" s="7">
        <f t="shared" si="6"/>
        <v>32</v>
      </c>
      <c r="M51" s="18">
        <f t="shared" si="7"/>
        <v>-1</v>
      </c>
      <c r="N51" s="18">
        <f t="shared" si="8"/>
        <v>-1.6224469915177168E-2</v>
      </c>
    </row>
    <row r="52" spans="1:25" x14ac:dyDescent="0.25">
      <c r="A52" s="7">
        <v>91</v>
      </c>
      <c r="B52" s="7" t="s">
        <v>107</v>
      </c>
      <c r="C52" s="8">
        <v>6.6340900303034198</v>
      </c>
      <c r="D52" s="8">
        <v>6.6311384900437096</v>
      </c>
      <c r="E52" s="8">
        <f t="shared" si="0"/>
        <v>4.4510309415823597E-4</v>
      </c>
      <c r="F52" s="20">
        <f t="shared" si="1"/>
        <v>4.4510309415823597E-4</v>
      </c>
      <c r="G52" s="7">
        <f t="shared" si="2"/>
        <v>1</v>
      </c>
      <c r="H52" s="8">
        <v>6.6327743075887504</v>
      </c>
      <c r="I52" s="8">
        <f t="shared" si="3"/>
        <v>0.9858577032257636</v>
      </c>
      <c r="J52" s="7">
        <f t="shared" si="4"/>
        <v>32</v>
      </c>
      <c r="K52" s="20">
        <f t="shared" si="5"/>
        <v>4.3880831410551932E-4</v>
      </c>
      <c r="L52" s="7">
        <f t="shared" si="6"/>
        <v>1</v>
      </c>
      <c r="M52" s="18">
        <f t="shared" si="7"/>
        <v>1</v>
      </c>
      <c r="N52" s="18">
        <f t="shared" si="8"/>
        <v>4.3880831410551932E-4</v>
      </c>
    </row>
    <row r="53" spans="1:25" x14ac:dyDescent="0.25">
      <c r="A53" s="7">
        <v>94</v>
      </c>
      <c r="B53" s="7" t="s">
        <v>108</v>
      </c>
      <c r="C53" s="8">
        <v>6.8652120743080003</v>
      </c>
      <c r="D53" s="8">
        <v>6.9454451187217998</v>
      </c>
      <c r="E53" s="8">
        <f t="shared" si="0"/>
        <v>-1.1551893801237776E-2</v>
      </c>
      <c r="F53" s="20">
        <f t="shared" si="1"/>
        <v>1.1551893801237776E-2</v>
      </c>
      <c r="G53" s="7">
        <f t="shared" si="2"/>
        <v>23</v>
      </c>
      <c r="H53" s="8">
        <v>6.9053233631035003</v>
      </c>
      <c r="I53" s="8">
        <f t="shared" si="3"/>
        <v>0.94694647897784345</v>
      </c>
      <c r="J53" s="7">
        <f t="shared" si="4"/>
        <v>5</v>
      </c>
      <c r="K53" s="20">
        <f t="shared" si="5"/>
        <v>1.0939025160608087E-2</v>
      </c>
      <c r="L53" s="7">
        <f t="shared" si="6"/>
        <v>22</v>
      </c>
      <c r="M53" s="18">
        <f t="shared" si="7"/>
        <v>-1</v>
      </c>
      <c r="N53" s="18">
        <f t="shared" si="8"/>
        <v>-1.0939025160608087E-2</v>
      </c>
    </row>
    <row r="54" spans="1:25" x14ac:dyDescent="0.25">
      <c r="A54" s="7">
        <v>95</v>
      </c>
      <c r="B54" s="7" t="s">
        <v>109</v>
      </c>
      <c r="C54" s="8">
        <v>6.8648020669315297</v>
      </c>
      <c r="D54" s="8">
        <v>6.9531130727813402</v>
      </c>
      <c r="E54" s="8">
        <f t="shared" si="0"/>
        <v>-1.270093049335164E-2</v>
      </c>
      <c r="F54" s="20">
        <f t="shared" si="1"/>
        <v>1.270093049335164E-2</v>
      </c>
      <c r="G54" s="7">
        <f t="shared" si="2"/>
        <v>24</v>
      </c>
      <c r="H54" s="8">
        <v>6.9129975342374097</v>
      </c>
      <c r="I54" s="8">
        <f>MIN($H$24:$H$56)/H54</f>
        <v>0.94589526649030264</v>
      </c>
      <c r="J54" s="7">
        <f t="shared" si="4"/>
        <v>4</v>
      </c>
      <c r="K54" s="20">
        <f t="shared" si="5"/>
        <v>1.201375003368366E-2</v>
      </c>
      <c r="L54" s="7">
        <f t="shared" si="6"/>
        <v>24</v>
      </c>
      <c r="M54" s="18">
        <f t="shared" si="7"/>
        <v>-1</v>
      </c>
      <c r="N54" s="18">
        <f t="shared" si="8"/>
        <v>-1.201375003368366E-2</v>
      </c>
    </row>
    <row r="55" spans="1:25" x14ac:dyDescent="0.25">
      <c r="A55" s="7">
        <v>97</v>
      </c>
      <c r="B55" s="7" t="s">
        <v>110</v>
      </c>
      <c r="C55" s="8">
        <v>6.5664059612950103</v>
      </c>
      <c r="D55" s="8">
        <v>6.50526464913467</v>
      </c>
      <c r="E55" s="8">
        <f t="shared" si="0"/>
        <v>9.3987432422865946E-3</v>
      </c>
      <c r="F55" s="20">
        <f t="shared" si="1"/>
        <v>9.3987432422865946E-3</v>
      </c>
      <c r="G55" s="7">
        <f t="shared" si="2"/>
        <v>13</v>
      </c>
      <c r="H55" s="8">
        <v>6.5389716448942998</v>
      </c>
      <c r="I55" s="8">
        <f t="shared" si="3"/>
        <v>1</v>
      </c>
      <c r="J55" s="7">
        <f>RANK(I55,$I$24:$I$56,1)</f>
        <v>33</v>
      </c>
      <c r="K55" s="20">
        <f t="shared" si="5"/>
        <v>9.3987432422865946E-3</v>
      </c>
      <c r="L55" s="7">
        <f t="shared" si="6"/>
        <v>13</v>
      </c>
      <c r="M55" s="18">
        <f t="shared" si="7"/>
        <v>1</v>
      </c>
      <c r="N55" s="18">
        <f t="shared" si="8"/>
        <v>9.3987432422865946E-3</v>
      </c>
    </row>
    <row r="56" spans="1:25" x14ac:dyDescent="0.25">
      <c r="A56" s="7">
        <v>99</v>
      </c>
      <c r="B56" s="7" t="s">
        <v>111</v>
      </c>
      <c r="C56" s="8">
        <v>6.8104056006897</v>
      </c>
      <c r="D56" s="8">
        <v>6.8838998560967699</v>
      </c>
      <c r="E56" s="8">
        <f t="shared" si="0"/>
        <v>-1.0676252842635302E-2</v>
      </c>
      <c r="F56" s="20">
        <f t="shared" si="1"/>
        <v>1.0676252842635302E-2</v>
      </c>
      <c r="G56" s="7">
        <f t="shared" si="2"/>
        <v>20</v>
      </c>
      <c r="H56" s="8">
        <v>6.85189929076508</v>
      </c>
      <c r="I56" s="8">
        <f t="shared" si="3"/>
        <v>0.95432979490919534</v>
      </c>
      <c r="J56" s="7">
        <f t="shared" si="4"/>
        <v>11</v>
      </c>
      <c r="K56" s="20">
        <f t="shared" si="5"/>
        <v>1.0188666185710862E-2</v>
      </c>
      <c r="L56" s="7">
        <f t="shared" si="6"/>
        <v>20</v>
      </c>
      <c r="M56" s="18">
        <f t="shared" si="7"/>
        <v>-1</v>
      </c>
      <c r="N56" s="18">
        <f t="shared" si="8"/>
        <v>-1.0188666185710862E-2</v>
      </c>
    </row>
    <row r="57" spans="1:25" customFormat="1" ht="13.35" customHeight="1" x14ac:dyDescent="0.25">
      <c r="A57" s="30" t="s">
        <v>112</v>
      </c>
      <c r="B57" s="30"/>
      <c r="C57" s="30"/>
      <c r="D57" s="30"/>
      <c r="E57" s="30"/>
      <c r="F57" s="30"/>
      <c r="G57" s="30"/>
      <c r="H57" s="30"/>
      <c r="I57" s="30"/>
      <c r="J57" s="30"/>
      <c r="K57" s="30"/>
      <c r="L57" s="30"/>
      <c r="M57" s="18"/>
      <c r="N57" s="18"/>
      <c r="O57" s="18"/>
      <c r="P57" s="18"/>
      <c r="Q57" s="18"/>
      <c r="R57" s="18"/>
      <c r="S57" s="18"/>
      <c r="T57" s="18"/>
      <c r="U57" s="18"/>
      <c r="V57" s="18"/>
      <c r="W57" s="18"/>
      <c r="X57" s="18"/>
      <c r="Y57" s="18"/>
    </row>
    <row r="58" spans="1:25" customFormat="1" ht="13.35" customHeight="1" x14ac:dyDescent="0.25">
      <c r="A58" s="31" t="s">
        <v>113</v>
      </c>
      <c r="B58" s="31"/>
      <c r="C58" s="19">
        <f>AVERAGE(C24:C56)</f>
        <v>6.7605203821871171</v>
      </c>
      <c r="D58" s="19">
        <f>AVERAGE(D24:D56)</f>
        <v>6.8317159836611792</v>
      </c>
      <c r="E58" s="19">
        <f>AVERAGE(E24:E56)</f>
        <v>-1.0366023335903687E-2</v>
      </c>
      <c r="F58" s="19">
        <f>AVERAGE(F24:F56)</f>
        <v>1.0962620083567009E-2</v>
      </c>
      <c r="G58" s="15" t="s">
        <v>114</v>
      </c>
      <c r="H58" s="19">
        <f>AVERAGE(H24:H56)</f>
        <v>6.7948189626906617</v>
      </c>
      <c r="I58" s="19">
        <f>AVERAGE(I24:I56)</f>
        <v>0.96250562696713959</v>
      </c>
      <c r="J58" s="15" t="s">
        <v>114</v>
      </c>
      <c r="K58" s="19">
        <f>AVERAGE(K24:K56)</f>
        <v>1.0531503753175025E-2</v>
      </c>
      <c r="L58" s="15" t="s">
        <v>114</v>
      </c>
      <c r="M58" s="18"/>
      <c r="N58" s="18"/>
      <c r="O58" s="18"/>
      <c r="P58" s="18"/>
      <c r="Q58" s="18"/>
      <c r="R58" s="18"/>
      <c r="S58" s="18"/>
      <c r="T58" s="18"/>
      <c r="U58" s="18"/>
      <c r="V58" s="18"/>
      <c r="W58" s="18"/>
      <c r="X58" s="18"/>
      <c r="Y58" s="18"/>
    </row>
    <row r="59" spans="1:25" customFormat="1" ht="13.35" customHeight="1" x14ac:dyDescent="0.25">
      <c r="A59" s="31" t="s">
        <v>115</v>
      </c>
      <c r="B59" s="31"/>
      <c r="C59" s="19">
        <f>_xlfn.STDEV.S(C24:C56)</f>
        <v>7.715951641496975E-2</v>
      </c>
      <c r="D59" s="19">
        <f t="shared" ref="D59:K59" si="9">_xlfn.STDEV.S(D24:D56)</f>
        <v>0.10102976329601523</v>
      </c>
      <c r="E59" s="19">
        <f t="shared" si="9"/>
        <v>4.9654094729834472E-3</v>
      </c>
      <c r="F59" s="19">
        <f t="shared" si="9"/>
        <v>3.3960341886180761E-3</v>
      </c>
      <c r="G59" s="15" t="s">
        <v>114</v>
      </c>
      <c r="H59" s="19">
        <f t="shared" si="9"/>
        <v>8.8331372308639203E-2</v>
      </c>
      <c r="I59" s="19">
        <f t="shared" si="9"/>
        <v>1.260925955942417E-2</v>
      </c>
      <c r="J59" s="15" t="s">
        <v>114</v>
      </c>
      <c r="K59" s="19">
        <f t="shared" si="9"/>
        <v>3.2179364362677791E-3</v>
      </c>
      <c r="L59" s="15" t="s">
        <v>114</v>
      </c>
      <c r="M59" s="18"/>
      <c r="N59" s="18"/>
      <c r="O59" s="18"/>
      <c r="P59" s="18"/>
      <c r="Q59" s="18"/>
      <c r="R59" s="18"/>
      <c r="S59" s="18"/>
      <c r="T59" s="18"/>
      <c r="U59" s="18"/>
      <c r="V59" s="18"/>
      <c r="W59" s="18"/>
      <c r="X59" s="18"/>
      <c r="Y59" s="18"/>
    </row>
    <row r="60" spans="1:25" customFormat="1" ht="13.35" customHeight="1" x14ac:dyDescent="0.25">
      <c r="A60" s="31" t="s">
        <v>116</v>
      </c>
      <c r="B60" s="31"/>
      <c r="C60" s="19">
        <f>_xlfn.VAR.S(C24:C56)</f>
        <v>5.9535909733919859E-3</v>
      </c>
      <c r="D60" s="19">
        <f t="shared" ref="D60:K60" si="10">_xlfn.VAR.S(D24:D56)</f>
        <v>1.0207013071648867E-2</v>
      </c>
      <c r="E60" s="19">
        <f t="shared" si="10"/>
        <v>2.4655291234393752E-5</v>
      </c>
      <c r="F60" s="19">
        <f t="shared" si="10"/>
        <v>1.1533048210262835E-5</v>
      </c>
      <c r="G60" s="15" t="s">
        <v>114</v>
      </c>
      <c r="H60" s="19">
        <f t="shared" si="10"/>
        <v>7.802431333927432E-3</v>
      </c>
      <c r="I60" s="19">
        <f t="shared" si="10"/>
        <v>1.5899342663692979E-4</v>
      </c>
      <c r="J60" s="15" t="s">
        <v>114</v>
      </c>
      <c r="K60" s="19">
        <f t="shared" si="10"/>
        <v>1.0355114907859774E-5</v>
      </c>
      <c r="L60" s="15" t="s">
        <v>114</v>
      </c>
      <c r="M60" s="18"/>
      <c r="N60" s="18"/>
      <c r="O60" s="18"/>
      <c r="P60" s="18"/>
      <c r="Q60" s="18"/>
      <c r="R60" s="18"/>
      <c r="S60" s="18"/>
      <c r="T60" s="18"/>
      <c r="U60" s="18"/>
      <c r="V60" s="18"/>
      <c r="W60" s="18"/>
      <c r="X60" s="18"/>
      <c r="Y60" s="18"/>
    </row>
    <row r="61" spans="1:25" customFormat="1" ht="13.35" customHeight="1" x14ac:dyDescent="0.25">
      <c r="A61" s="31" t="s">
        <v>117</v>
      </c>
      <c r="B61" s="31"/>
      <c r="C61" s="19">
        <f>MAX(C24:C56)</f>
        <v>6.8867670010909903</v>
      </c>
      <c r="D61" s="19">
        <f t="shared" ref="D61:K61" si="11">MAX(D24:D56)</f>
        <v>6.9972972919487901</v>
      </c>
      <c r="E61" s="19">
        <f t="shared" si="11"/>
        <v>9.3987432422865946E-3</v>
      </c>
      <c r="F61" s="19">
        <f t="shared" si="11"/>
        <v>1.8452639636888722E-2</v>
      </c>
      <c r="G61" s="15" t="s">
        <v>114</v>
      </c>
      <c r="H61" s="19">
        <f t="shared" si="11"/>
        <v>6.9306794719483102</v>
      </c>
      <c r="I61" s="19">
        <f t="shared" si="11"/>
        <v>1</v>
      </c>
      <c r="J61" s="15" t="s">
        <v>114</v>
      </c>
      <c r="K61" s="19">
        <f t="shared" si="11"/>
        <v>1.7577454285834845E-2</v>
      </c>
      <c r="L61" s="15" t="s">
        <v>114</v>
      </c>
      <c r="M61" s="18"/>
      <c r="N61" s="18"/>
      <c r="O61" s="18"/>
      <c r="P61" s="18"/>
      <c r="Q61" s="18"/>
      <c r="R61" s="18"/>
      <c r="S61" s="18"/>
      <c r="T61" s="18"/>
      <c r="U61" s="18"/>
      <c r="V61" s="18"/>
      <c r="W61" s="18"/>
      <c r="X61" s="18"/>
      <c r="Y61" s="18"/>
    </row>
    <row r="62" spans="1:25" customFormat="1" ht="13.35" customHeight="1" x14ac:dyDescent="0.25">
      <c r="A62" s="31" t="s">
        <v>118</v>
      </c>
      <c r="B62" s="31"/>
      <c r="C62" s="19">
        <f>MIN(C24:C56)</f>
        <v>6.5664059612950103</v>
      </c>
      <c r="D62" s="19">
        <f>MIN(D24:D56)</f>
        <v>6.50526464913467</v>
      </c>
      <c r="E62" s="19">
        <f>MIN(E24:E56)</f>
        <v>-1.8452639636888722E-2</v>
      </c>
      <c r="F62" s="19">
        <f>MIN(F24:F56)</f>
        <v>4.4510309415823597E-4</v>
      </c>
      <c r="G62" s="15" t="s">
        <v>114</v>
      </c>
      <c r="H62" s="19">
        <f>MIN(H24:H56)</f>
        <v>6.5389716448942998</v>
      </c>
      <c r="I62" s="19">
        <f>MIN(I24:I56)</f>
        <v>0.94348204549937209</v>
      </c>
      <c r="J62" s="15" t="s">
        <v>114</v>
      </c>
      <c r="K62" s="19">
        <f>MIN(K24:K56)</f>
        <v>4.3880831410551932E-4</v>
      </c>
      <c r="L62" s="15" t="s">
        <v>114</v>
      </c>
      <c r="M62" s="18"/>
      <c r="N62" s="18"/>
      <c r="O62" s="18"/>
      <c r="P62" s="18"/>
      <c r="Q62" s="18"/>
      <c r="R62" s="18"/>
      <c r="S62" s="18"/>
      <c r="T62" s="18"/>
      <c r="U62" s="18"/>
      <c r="V62" s="18"/>
      <c r="W62" s="18"/>
      <c r="X62" s="18"/>
      <c r="Y62" s="18"/>
    </row>
    <row r="63" spans="1:25" ht="18.75" x14ac:dyDescent="0.25">
      <c r="A63" s="22" t="s">
        <v>119</v>
      </c>
      <c r="B63" s="22"/>
      <c r="C63" s="22"/>
      <c r="D63" s="22"/>
      <c r="E63" s="22"/>
      <c r="F63" s="22"/>
      <c r="G63" s="22"/>
      <c r="H63" s="22"/>
      <c r="I63" s="22"/>
      <c r="J63" s="22"/>
      <c r="K63" s="22"/>
      <c r="L63" s="22"/>
    </row>
    <row r="64" spans="1:25" ht="43.7" customHeight="1" x14ac:dyDescent="0.25">
      <c r="A64" s="23"/>
      <c r="B64" s="23"/>
      <c r="C64" s="23"/>
      <c r="D64" s="23"/>
      <c r="E64" s="23"/>
      <c r="F64" s="23"/>
      <c r="G64" s="23"/>
      <c r="H64" s="23"/>
      <c r="I64" s="23"/>
      <c r="J64" s="23"/>
      <c r="K64" s="23"/>
      <c r="L64" s="23"/>
    </row>
  </sheetData>
  <mergeCells count="20">
    <mergeCell ref="A22:L22"/>
    <mergeCell ref="A14:L14"/>
    <mergeCell ref="B15:F15"/>
    <mergeCell ref="H15:L15"/>
    <mergeCell ref="B16:L16"/>
    <mergeCell ref="B17:L17"/>
    <mergeCell ref="B18:L18"/>
    <mergeCell ref="B19:L19"/>
    <mergeCell ref="B20:L20"/>
    <mergeCell ref="B21:D21"/>
    <mergeCell ref="F21:I21"/>
    <mergeCell ref="K21:L21"/>
    <mergeCell ref="A63:L63"/>
    <mergeCell ref="A64:L64"/>
    <mergeCell ref="A57:L57"/>
    <mergeCell ref="A58:B58"/>
    <mergeCell ref="A59:B59"/>
    <mergeCell ref="A60:B60"/>
    <mergeCell ref="A61:B61"/>
    <mergeCell ref="A62:B62"/>
  </mergeCells>
  <conditionalFormatting sqref="G24:G56">
    <cfRule type="colorScale" priority="3">
      <colorScale>
        <cfvo type="min"/>
        <cfvo type="percentile" val="50"/>
        <cfvo type="max"/>
        <color rgb="FF63BE7B"/>
        <color rgb="FFFFEB84"/>
        <color rgb="FFF8696B"/>
      </colorScale>
    </cfRule>
  </conditionalFormatting>
  <conditionalFormatting sqref="G58:G62">
    <cfRule type="colorScale" priority="6">
      <colorScale>
        <cfvo type="min"/>
        <cfvo type="percentile" val="50"/>
        <cfvo type="max"/>
        <color rgb="FF63BE7B"/>
        <color rgb="FFFFEB84"/>
        <color rgb="FFF8696B"/>
      </colorScale>
    </cfRule>
  </conditionalFormatting>
  <conditionalFormatting sqref="J24:J56">
    <cfRule type="colorScale" priority="2">
      <colorScale>
        <cfvo type="min"/>
        <cfvo type="percentile" val="50"/>
        <cfvo type="max"/>
        <color rgb="FF63BE7B"/>
        <color rgb="FFFFEB84"/>
        <color rgb="FFF8696B"/>
      </colorScale>
    </cfRule>
  </conditionalFormatting>
  <conditionalFormatting sqref="J58:J62">
    <cfRule type="colorScale" priority="5">
      <colorScale>
        <cfvo type="min"/>
        <cfvo type="percentile" val="50"/>
        <cfvo type="max"/>
        <color rgb="FF63BE7B"/>
        <color rgb="FFFFEB84"/>
        <color rgb="FFF8696B"/>
      </colorScale>
    </cfRule>
  </conditionalFormatting>
  <conditionalFormatting sqref="L24:L56">
    <cfRule type="colorScale" priority="1">
      <colorScale>
        <cfvo type="min"/>
        <cfvo type="percentile" val="50"/>
        <cfvo type="max"/>
        <color rgb="FF63BE7B"/>
        <color rgb="FFFFEB84"/>
        <color rgb="FFF8696B"/>
      </colorScale>
    </cfRule>
  </conditionalFormatting>
  <conditionalFormatting sqref="L58:L62">
    <cfRule type="colorScale" priority="4">
      <colorScale>
        <cfvo type="min"/>
        <cfvo type="percentile" val="50"/>
        <cfvo type="max"/>
        <color rgb="FF63BE7B"/>
        <color rgb="FFFFEB84"/>
        <color rgb="FFF8696B"/>
      </colorScale>
    </cfRule>
  </conditionalFormatting>
  <pageMargins left="0.7" right="0.7" top="0.75" bottom="0.75" header="0.3" footer="0.3"/>
  <pageSetup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9D0AFD-8143-4044-BA74-785B47DFB37E}">
  <dimension ref="A14:Y64"/>
  <sheetViews>
    <sheetView zoomScale="80" zoomScaleNormal="80" workbookViewId="0"/>
  </sheetViews>
  <sheetFormatPr baseColWidth="10" defaultColWidth="12.140625" defaultRowHeight="15" x14ac:dyDescent="0.25"/>
  <cols>
    <col min="1" max="1" width="18.140625" style="9" customWidth="1"/>
    <col min="2" max="12" width="15.140625" style="9" customWidth="1"/>
    <col min="13" max="16384" width="12.140625" style="1"/>
  </cols>
  <sheetData>
    <row r="14" spans="1:12" ht="18.75" x14ac:dyDescent="0.25">
      <c r="A14" s="22" t="s">
        <v>55</v>
      </c>
      <c r="B14" s="22"/>
      <c r="C14" s="22"/>
      <c r="D14" s="22"/>
      <c r="E14" s="22"/>
      <c r="F14" s="22"/>
      <c r="G14" s="22"/>
      <c r="H14" s="22"/>
      <c r="I14" s="22"/>
      <c r="J14" s="22"/>
      <c r="K14" s="22"/>
      <c r="L14" s="22"/>
    </row>
    <row r="15" spans="1:12" s="4" customFormat="1" ht="44.1" customHeight="1" x14ac:dyDescent="0.25">
      <c r="A15" s="2" t="s">
        <v>1</v>
      </c>
      <c r="B15" s="32" t="s">
        <v>9</v>
      </c>
      <c r="C15" s="33"/>
      <c r="D15" s="33"/>
      <c r="E15" s="33"/>
      <c r="F15" s="34"/>
      <c r="G15" s="3" t="s">
        <v>3</v>
      </c>
      <c r="H15" s="35" t="s">
        <v>25</v>
      </c>
      <c r="I15" s="35"/>
      <c r="J15" s="35"/>
      <c r="K15" s="35"/>
      <c r="L15" s="35"/>
    </row>
    <row r="16" spans="1:12" s="4" customFormat="1" ht="44.1" customHeight="1" x14ac:dyDescent="0.25">
      <c r="A16" s="2" t="s">
        <v>5</v>
      </c>
      <c r="B16" s="24" t="s">
        <v>27</v>
      </c>
      <c r="C16" s="24"/>
      <c r="D16" s="24"/>
      <c r="E16" s="24"/>
      <c r="F16" s="24"/>
      <c r="G16" s="24"/>
      <c r="H16" s="24"/>
      <c r="I16" s="24"/>
      <c r="J16" s="24"/>
      <c r="K16" s="24"/>
      <c r="L16" s="24"/>
    </row>
    <row r="17" spans="1:14" s="4" customFormat="1" ht="44.1" customHeight="1" x14ac:dyDescent="0.25">
      <c r="A17" s="2" t="s">
        <v>56</v>
      </c>
      <c r="B17" s="24" t="s">
        <v>132</v>
      </c>
      <c r="C17" s="24"/>
      <c r="D17" s="24"/>
      <c r="E17" s="24"/>
      <c r="F17" s="24"/>
      <c r="G17" s="24"/>
      <c r="H17" s="24"/>
      <c r="I17" s="24"/>
      <c r="J17" s="24"/>
      <c r="K17" s="24"/>
      <c r="L17" s="24"/>
    </row>
    <row r="18" spans="1:14" s="4" customFormat="1" ht="44.1" customHeight="1" x14ac:dyDescent="0.25">
      <c r="A18" s="2" t="s">
        <v>58</v>
      </c>
      <c r="B18" s="24" t="s">
        <v>133</v>
      </c>
      <c r="C18" s="24"/>
      <c r="D18" s="24"/>
      <c r="E18" s="24"/>
      <c r="F18" s="24"/>
      <c r="G18" s="24"/>
      <c r="H18" s="24"/>
      <c r="I18" s="24"/>
      <c r="J18" s="24"/>
      <c r="K18" s="24"/>
      <c r="L18" s="24"/>
    </row>
    <row r="19" spans="1:14" s="4" customFormat="1" ht="44.1" customHeight="1" x14ac:dyDescent="0.25">
      <c r="A19" s="2" t="s">
        <v>60</v>
      </c>
      <c r="B19" s="24"/>
      <c r="C19" s="24"/>
      <c r="D19" s="24"/>
      <c r="E19" s="24"/>
      <c r="F19" s="24"/>
      <c r="G19" s="24"/>
      <c r="H19" s="24"/>
      <c r="I19" s="24"/>
      <c r="J19" s="24"/>
      <c r="K19" s="24"/>
      <c r="L19" s="24"/>
    </row>
    <row r="20" spans="1:14" s="4" customFormat="1" ht="44.1" customHeight="1" x14ac:dyDescent="0.25">
      <c r="A20" s="2" t="s">
        <v>61</v>
      </c>
      <c r="B20" s="24" t="s">
        <v>171</v>
      </c>
      <c r="C20" s="24"/>
      <c r="D20" s="24"/>
      <c r="E20" s="24"/>
      <c r="F20" s="24"/>
      <c r="G20" s="24"/>
      <c r="H20" s="24"/>
      <c r="I20" s="24"/>
      <c r="J20" s="24"/>
      <c r="K20" s="24"/>
      <c r="L20" s="24"/>
    </row>
    <row r="21" spans="1:14" s="4" customFormat="1" ht="43.7" customHeight="1" x14ac:dyDescent="0.25">
      <c r="A21" s="16" t="s">
        <v>62</v>
      </c>
      <c r="B21" s="25" t="s">
        <v>134</v>
      </c>
      <c r="C21" s="25"/>
      <c r="D21" s="25"/>
      <c r="E21" s="17" t="s">
        <v>64</v>
      </c>
      <c r="F21" s="26" t="s">
        <v>183</v>
      </c>
      <c r="G21" s="27"/>
      <c r="H21" s="27"/>
      <c r="I21" s="28"/>
      <c r="J21" s="14" t="s">
        <v>65</v>
      </c>
      <c r="K21" s="29" t="s">
        <v>14</v>
      </c>
      <c r="L21" s="29"/>
    </row>
    <row r="22" spans="1:14" ht="18.75" x14ac:dyDescent="0.25">
      <c r="A22" s="22" t="s">
        <v>66</v>
      </c>
      <c r="B22" s="22"/>
      <c r="C22" s="22"/>
      <c r="D22" s="22"/>
      <c r="E22" s="22"/>
      <c r="F22" s="22"/>
      <c r="G22" s="22"/>
      <c r="H22" s="22"/>
      <c r="I22" s="22"/>
      <c r="J22" s="22"/>
      <c r="K22" s="22"/>
      <c r="L22" s="22"/>
    </row>
    <row r="23" spans="1:14" s="6" customFormat="1" ht="32.25" customHeight="1" x14ac:dyDescent="0.25">
      <c r="A23" s="3" t="s">
        <v>67</v>
      </c>
      <c r="B23" s="5" t="s">
        <v>68</v>
      </c>
      <c r="C23" s="2" t="s">
        <v>69</v>
      </c>
      <c r="D23" s="2" t="s">
        <v>70</v>
      </c>
      <c r="E23" s="2" t="s">
        <v>71</v>
      </c>
      <c r="F23" s="2" t="s">
        <v>72</v>
      </c>
      <c r="G23" s="2" t="s">
        <v>73</v>
      </c>
      <c r="H23" s="2" t="s">
        <v>74</v>
      </c>
      <c r="I23" s="2" t="s">
        <v>75</v>
      </c>
      <c r="J23" s="2" t="s">
        <v>76</v>
      </c>
      <c r="K23" s="2" t="s">
        <v>77</v>
      </c>
      <c r="L23" s="2" t="s">
        <v>78</v>
      </c>
    </row>
    <row r="24" spans="1:14" x14ac:dyDescent="0.25">
      <c r="A24" s="7">
        <v>5</v>
      </c>
      <c r="B24" s="7" t="s">
        <v>79</v>
      </c>
      <c r="C24" s="8">
        <v>0.50096266800871503</v>
      </c>
      <c r="D24" s="8">
        <v>0.770874007296519</v>
      </c>
      <c r="E24" s="8">
        <f>(C24-D24)/D24</f>
        <v>-0.3501367755729527</v>
      </c>
      <c r="F24" s="8">
        <f>ABS(E24)</f>
        <v>0.3501367755729527</v>
      </c>
      <c r="G24" s="7">
        <f>RANK(F24,$F$24:$F$56,1)</f>
        <v>18</v>
      </c>
      <c r="H24" s="8">
        <v>0.62988341052708496</v>
      </c>
      <c r="I24" s="8">
        <f>MIN($H$24:$H$56)/H24</f>
        <v>0.68379456043920128</v>
      </c>
      <c r="J24" s="7">
        <f>RANK(I24,$I$24:$I$56,1)</f>
        <v>15</v>
      </c>
      <c r="K24" s="8">
        <f>I24*F24</f>
        <v>0.23942162254650645</v>
      </c>
      <c r="L24" s="7">
        <f>RANK(K24,$K$24:$K$56,1)</f>
        <v>16</v>
      </c>
      <c r="M24" s="18">
        <f>IF(E24&gt;0,1,-1)</f>
        <v>-1</v>
      </c>
      <c r="N24" s="18">
        <f>K24*M24</f>
        <v>-0.23942162254650645</v>
      </c>
    </row>
    <row r="25" spans="1:14" x14ac:dyDescent="0.25">
      <c r="A25" s="7">
        <v>8</v>
      </c>
      <c r="B25" s="7" t="s">
        <v>80</v>
      </c>
      <c r="C25" s="8">
        <v>0.54142081121579999</v>
      </c>
      <c r="D25" s="8">
        <v>0.78038152757650803</v>
      </c>
      <c r="E25" s="8">
        <f t="shared" ref="E25:E56" si="0">(C25-D25)/D25</f>
        <v>-0.3062101137924238</v>
      </c>
      <c r="F25" s="8">
        <f t="shared" ref="F25:F56" si="1">ABS(E25)</f>
        <v>0.3062101137924238</v>
      </c>
      <c r="G25" s="7">
        <f t="shared" ref="G25:G56" si="2">RANK(F25,$F$24:$F$56,1)</f>
        <v>12</v>
      </c>
      <c r="H25" s="8">
        <v>0.65709793562419805</v>
      </c>
      <c r="I25" s="8">
        <f t="shared" ref="I25:I56" si="3">MIN($H$24:$H$56)/H25</f>
        <v>0.65547436155033301</v>
      </c>
      <c r="J25" s="7">
        <f t="shared" ref="J25:J56" si="4">RANK(I25,$I$24:$I$56,1)</f>
        <v>9</v>
      </c>
      <c r="K25" s="8">
        <f t="shared" ref="K25:K56" si="5">I25*F25</f>
        <v>0.20071287883834382</v>
      </c>
      <c r="L25" s="7">
        <f t="shared" ref="L25:L56" si="6">RANK(K25,$K$24:$K$56,1)</f>
        <v>12</v>
      </c>
      <c r="M25" s="18">
        <f t="shared" ref="M25:M56" si="7">IF(E25&gt;0,1,-1)</f>
        <v>-1</v>
      </c>
      <c r="N25" s="18">
        <f t="shared" ref="N25:N56" si="8">K25*M25</f>
        <v>-0.20071287883834382</v>
      </c>
    </row>
    <row r="26" spans="1:14" x14ac:dyDescent="0.25">
      <c r="A26" s="7">
        <v>11</v>
      </c>
      <c r="B26" s="7" t="s">
        <v>81</v>
      </c>
      <c r="C26" s="8">
        <v>0.59385129169690198</v>
      </c>
      <c r="D26" s="8">
        <v>0.75374630645631302</v>
      </c>
      <c r="E26" s="8">
        <f t="shared" si="0"/>
        <v>-0.21213372906747174</v>
      </c>
      <c r="F26" s="8">
        <f t="shared" si="1"/>
        <v>0.21213372906747174</v>
      </c>
      <c r="G26" s="7">
        <f t="shared" si="2"/>
        <v>5</v>
      </c>
      <c r="H26" s="8">
        <v>0.66933003044406503</v>
      </c>
      <c r="I26" s="8">
        <f t="shared" si="3"/>
        <v>0.64349548091179953</v>
      </c>
      <c r="J26" s="7">
        <f t="shared" si="4"/>
        <v>7</v>
      </c>
      <c r="K26" s="8">
        <f t="shared" si="5"/>
        <v>0.13650709600388611</v>
      </c>
      <c r="L26" s="7">
        <f t="shared" si="6"/>
        <v>5</v>
      </c>
      <c r="M26" s="18">
        <f t="shared" si="7"/>
        <v>-1</v>
      </c>
      <c r="N26" s="18">
        <f t="shared" si="8"/>
        <v>-0.13650709600388611</v>
      </c>
    </row>
    <row r="27" spans="1:14" x14ac:dyDescent="0.25">
      <c r="A27" s="7">
        <v>13</v>
      </c>
      <c r="B27" s="7" t="s">
        <v>82</v>
      </c>
      <c r="C27" s="8">
        <v>0.50348596569169901</v>
      </c>
      <c r="D27" s="8">
        <v>0.77348358316522903</v>
      </c>
      <c r="E27" s="8">
        <f t="shared" si="0"/>
        <v>-0.34906703044511034</v>
      </c>
      <c r="F27" s="8">
        <f t="shared" si="1"/>
        <v>0.34906703044511034</v>
      </c>
      <c r="G27" s="7">
        <f t="shared" si="2"/>
        <v>16</v>
      </c>
      <c r="H27" s="8">
        <v>0.63605294281621305</v>
      </c>
      <c r="I27" s="8">
        <f t="shared" si="3"/>
        <v>0.67716194806407259</v>
      </c>
      <c r="J27" s="7">
        <f t="shared" si="4"/>
        <v>14</v>
      </c>
      <c r="K27" s="8">
        <f t="shared" si="5"/>
        <v>0.23637491034115185</v>
      </c>
      <c r="L27" s="7">
        <f t="shared" si="6"/>
        <v>15</v>
      </c>
      <c r="M27" s="18">
        <f t="shared" si="7"/>
        <v>-1</v>
      </c>
      <c r="N27" s="18">
        <f t="shared" si="8"/>
        <v>-0.23637491034115185</v>
      </c>
    </row>
    <row r="28" spans="1:14" x14ac:dyDescent="0.25">
      <c r="A28" s="7">
        <v>15</v>
      </c>
      <c r="B28" s="7" t="s">
        <v>83</v>
      </c>
      <c r="C28" s="8">
        <v>0.49190353256013503</v>
      </c>
      <c r="D28" s="8">
        <v>0.72192639246168999</v>
      </c>
      <c r="E28" s="8">
        <f t="shared" si="0"/>
        <v>-0.31862370222704034</v>
      </c>
      <c r="F28" s="8">
        <f t="shared" si="1"/>
        <v>0.31862370222704034</v>
      </c>
      <c r="G28" s="7">
        <f t="shared" si="2"/>
        <v>13</v>
      </c>
      <c r="H28" s="8">
        <v>0.60378867546544501</v>
      </c>
      <c r="I28" s="8">
        <f t="shared" si="3"/>
        <v>0.71334701582021098</v>
      </c>
      <c r="J28" s="7">
        <f t="shared" si="4"/>
        <v>21</v>
      </c>
      <c r="K28" s="8">
        <f t="shared" si="5"/>
        <v>0.22728926715324674</v>
      </c>
      <c r="L28" s="7">
        <f t="shared" si="6"/>
        <v>13</v>
      </c>
      <c r="M28" s="18">
        <f t="shared" si="7"/>
        <v>-1</v>
      </c>
      <c r="N28" s="18">
        <f t="shared" si="8"/>
        <v>-0.22728926715324674</v>
      </c>
    </row>
    <row r="29" spans="1:14" x14ac:dyDescent="0.25">
      <c r="A29" s="7">
        <v>17</v>
      </c>
      <c r="B29" s="7" t="s">
        <v>84</v>
      </c>
      <c r="C29" s="8">
        <v>0.44151635336666101</v>
      </c>
      <c r="D29" s="8">
        <v>0.73394036410792096</v>
      </c>
      <c r="E29" s="8">
        <f t="shared" si="0"/>
        <v>-0.39843020637881277</v>
      </c>
      <c r="F29" s="8">
        <f t="shared" si="1"/>
        <v>0.39843020637881277</v>
      </c>
      <c r="G29" s="7">
        <f t="shared" si="2"/>
        <v>25</v>
      </c>
      <c r="H29" s="8">
        <v>0.58072717359997905</v>
      </c>
      <c r="I29" s="8">
        <f t="shared" si="3"/>
        <v>0.74167504020743236</v>
      </c>
      <c r="J29" s="7">
        <f t="shared" si="4"/>
        <v>30</v>
      </c>
      <c r="K29" s="8">
        <f t="shared" si="5"/>
        <v>0.29550573933586155</v>
      </c>
      <c r="L29" s="7">
        <f t="shared" si="6"/>
        <v>28</v>
      </c>
      <c r="M29" s="18">
        <f t="shared" si="7"/>
        <v>-1</v>
      </c>
      <c r="N29" s="18">
        <f t="shared" si="8"/>
        <v>-0.29550573933586155</v>
      </c>
    </row>
    <row r="30" spans="1:14" x14ac:dyDescent="0.25">
      <c r="A30" s="7">
        <v>18</v>
      </c>
      <c r="B30" s="7" t="s">
        <v>85</v>
      </c>
      <c r="C30" s="8">
        <v>0.46221251718204898</v>
      </c>
      <c r="D30" s="8">
        <v>0.79271604176170996</v>
      </c>
      <c r="E30" s="8">
        <f t="shared" si="0"/>
        <v>-0.41692549055164718</v>
      </c>
      <c r="F30" s="8">
        <f t="shared" si="1"/>
        <v>0.41692549055164718</v>
      </c>
      <c r="G30" s="7">
        <f t="shared" si="2"/>
        <v>29</v>
      </c>
      <c r="H30" s="8">
        <v>0.62035510160852003</v>
      </c>
      <c r="I30" s="8">
        <f t="shared" si="3"/>
        <v>0.69429726411940829</v>
      </c>
      <c r="J30" s="7">
        <f t="shared" si="4"/>
        <v>16</v>
      </c>
      <c r="K30" s="8">
        <f t="shared" si="5"/>
        <v>0.28947022743165085</v>
      </c>
      <c r="L30" s="7">
        <f t="shared" si="6"/>
        <v>25</v>
      </c>
      <c r="M30" s="18">
        <f t="shared" si="7"/>
        <v>-1</v>
      </c>
      <c r="N30" s="18">
        <f t="shared" si="8"/>
        <v>-0.28947022743165085</v>
      </c>
    </row>
    <row r="31" spans="1:14" x14ac:dyDescent="0.25">
      <c r="A31" s="7">
        <v>19</v>
      </c>
      <c r="B31" s="7" t="s">
        <v>86</v>
      </c>
      <c r="C31" s="8">
        <v>0.49105471536394402</v>
      </c>
      <c r="D31" s="8">
        <v>0.79836290593121795</v>
      </c>
      <c r="E31" s="8">
        <f t="shared" si="0"/>
        <v>-0.38492293202027816</v>
      </c>
      <c r="F31" s="8">
        <f t="shared" si="1"/>
        <v>0.38492293202027816</v>
      </c>
      <c r="G31" s="7">
        <f t="shared" si="2"/>
        <v>21</v>
      </c>
      <c r="H31" s="8">
        <v>0.63846948658286395</v>
      </c>
      <c r="I31" s="8">
        <f t="shared" si="3"/>
        <v>0.67459895716318319</v>
      </c>
      <c r="J31" s="7">
        <f t="shared" si="4"/>
        <v>13</v>
      </c>
      <c r="K31" s="8">
        <f t="shared" si="5"/>
        <v>0.25966860852907453</v>
      </c>
      <c r="L31" s="7">
        <f t="shared" si="6"/>
        <v>20</v>
      </c>
      <c r="M31" s="18">
        <f t="shared" si="7"/>
        <v>-1</v>
      </c>
      <c r="N31" s="18">
        <f t="shared" si="8"/>
        <v>-0.25966860852907453</v>
      </c>
    </row>
    <row r="32" spans="1:14" x14ac:dyDescent="0.25">
      <c r="A32" s="7">
        <v>20</v>
      </c>
      <c r="B32" s="7" t="s">
        <v>87</v>
      </c>
      <c r="C32" s="8">
        <v>0.440968223511499</v>
      </c>
      <c r="D32" s="8">
        <v>0.75853270808615403</v>
      </c>
      <c r="E32" s="8">
        <f t="shared" si="0"/>
        <v>-0.41865628362407559</v>
      </c>
      <c r="F32" s="8">
        <f t="shared" si="1"/>
        <v>0.41865628362407559</v>
      </c>
      <c r="G32" s="7">
        <f t="shared" si="2"/>
        <v>30</v>
      </c>
      <c r="H32" s="8">
        <v>0.59496058195741897</v>
      </c>
      <c r="I32" s="8">
        <f t="shared" si="3"/>
        <v>0.72393174084285605</v>
      </c>
      <c r="J32" s="7">
        <f t="shared" si="4"/>
        <v>26</v>
      </c>
      <c r="K32" s="8">
        <f t="shared" si="5"/>
        <v>0.30307857221877754</v>
      </c>
      <c r="L32" s="7">
        <f t="shared" si="6"/>
        <v>30</v>
      </c>
      <c r="M32" s="18">
        <f t="shared" si="7"/>
        <v>-1</v>
      </c>
      <c r="N32" s="18">
        <f t="shared" si="8"/>
        <v>-0.30307857221877754</v>
      </c>
    </row>
    <row r="33" spans="1:14" x14ac:dyDescent="0.25">
      <c r="A33" s="7">
        <v>23</v>
      </c>
      <c r="B33" s="7" t="s">
        <v>88</v>
      </c>
      <c r="C33" s="8">
        <v>0.46829080877186902</v>
      </c>
      <c r="D33" s="8">
        <v>0.77260075081866098</v>
      </c>
      <c r="E33" s="8">
        <f t="shared" si="0"/>
        <v>-0.39387735738586838</v>
      </c>
      <c r="F33" s="8">
        <f t="shared" si="1"/>
        <v>0.39387735738586838</v>
      </c>
      <c r="G33" s="7">
        <f t="shared" si="2"/>
        <v>24</v>
      </c>
      <c r="H33" s="8">
        <v>0.61682802043101004</v>
      </c>
      <c r="I33" s="8">
        <f t="shared" si="3"/>
        <v>0.69826732178663475</v>
      </c>
      <c r="J33" s="7">
        <f t="shared" si="4"/>
        <v>18</v>
      </c>
      <c r="K33" s="8">
        <f t="shared" si="5"/>
        <v>0.27503168745422751</v>
      </c>
      <c r="L33" s="7">
        <f t="shared" si="6"/>
        <v>23</v>
      </c>
      <c r="M33" s="18">
        <f t="shared" si="7"/>
        <v>-1</v>
      </c>
      <c r="N33" s="18">
        <f t="shared" si="8"/>
        <v>-0.27503168745422751</v>
      </c>
    </row>
    <row r="34" spans="1:14" x14ac:dyDescent="0.25">
      <c r="A34" s="7">
        <v>25</v>
      </c>
      <c r="B34" s="7" t="s">
        <v>89</v>
      </c>
      <c r="C34" s="8">
        <v>0.56305161622323396</v>
      </c>
      <c r="D34" s="8">
        <v>0.77748619017832099</v>
      </c>
      <c r="E34" s="8">
        <f t="shared" si="0"/>
        <v>-0.27580499392009161</v>
      </c>
      <c r="F34" s="8">
        <f t="shared" si="1"/>
        <v>0.27580499392009161</v>
      </c>
      <c r="G34" s="7">
        <f t="shared" si="2"/>
        <v>10</v>
      </c>
      <c r="H34" s="8">
        <v>0.66854433015726</v>
      </c>
      <c r="I34" s="8">
        <f t="shared" si="3"/>
        <v>0.64425174277971664</v>
      </c>
      <c r="J34" s="7">
        <f t="shared" si="4"/>
        <v>8</v>
      </c>
      <c r="K34" s="8">
        <f t="shared" si="5"/>
        <v>0.17768784800036819</v>
      </c>
      <c r="L34" s="7">
        <f t="shared" si="6"/>
        <v>10</v>
      </c>
      <c r="M34" s="18">
        <f t="shared" si="7"/>
        <v>-1</v>
      </c>
      <c r="N34" s="18">
        <f t="shared" si="8"/>
        <v>-0.17768784800036819</v>
      </c>
    </row>
    <row r="35" spans="1:14" x14ac:dyDescent="0.25">
      <c r="A35" s="7">
        <v>27</v>
      </c>
      <c r="B35" s="7" t="s">
        <v>90</v>
      </c>
      <c r="C35" s="8">
        <v>0.320721653065764</v>
      </c>
      <c r="D35" s="8">
        <v>0.55864996948115497</v>
      </c>
      <c r="E35" s="8">
        <f t="shared" si="0"/>
        <v>-0.4258987369790182</v>
      </c>
      <c r="F35" s="8">
        <f t="shared" si="1"/>
        <v>0.4258987369790182</v>
      </c>
      <c r="G35" s="7">
        <f t="shared" si="2"/>
        <v>31</v>
      </c>
      <c r="H35" s="8">
        <v>0.43071084982931301</v>
      </c>
      <c r="I35" s="8">
        <f t="shared" si="3"/>
        <v>1</v>
      </c>
      <c r="J35" s="7">
        <f t="shared" si="4"/>
        <v>33</v>
      </c>
      <c r="K35" s="8">
        <f t="shared" si="5"/>
        <v>0.4258987369790182</v>
      </c>
      <c r="L35" s="7">
        <f t="shared" si="6"/>
        <v>33</v>
      </c>
      <c r="M35" s="18">
        <f t="shared" si="7"/>
        <v>-1</v>
      </c>
      <c r="N35" s="18">
        <f t="shared" si="8"/>
        <v>-0.4258987369790182</v>
      </c>
    </row>
    <row r="36" spans="1:14" x14ac:dyDescent="0.25">
      <c r="A36" s="7">
        <v>41</v>
      </c>
      <c r="B36" s="7" t="s">
        <v>91</v>
      </c>
      <c r="C36" s="8">
        <v>0.39966669187890103</v>
      </c>
      <c r="D36" s="8">
        <v>0.77179875946725096</v>
      </c>
      <c r="E36" s="8">
        <f t="shared" si="0"/>
        <v>-0.48216204421632047</v>
      </c>
      <c r="F36" s="8">
        <f t="shared" si="1"/>
        <v>0.48216204421632047</v>
      </c>
      <c r="G36" s="7">
        <f t="shared" si="2"/>
        <v>33</v>
      </c>
      <c r="H36" s="8">
        <v>0.581380731286818</v>
      </c>
      <c r="I36" s="8">
        <f t="shared" si="3"/>
        <v>0.74084128807637828</v>
      </c>
      <c r="J36" s="7">
        <f t="shared" si="4"/>
        <v>29</v>
      </c>
      <c r="K36" s="8">
        <f t="shared" si="5"/>
        <v>0.35720554989875852</v>
      </c>
      <c r="L36" s="7">
        <f t="shared" si="6"/>
        <v>32</v>
      </c>
      <c r="M36" s="18">
        <f t="shared" si="7"/>
        <v>-1</v>
      </c>
      <c r="N36" s="18">
        <f t="shared" si="8"/>
        <v>-0.35720554989875852</v>
      </c>
    </row>
    <row r="37" spans="1:14" x14ac:dyDescent="0.25">
      <c r="A37" s="7">
        <v>44</v>
      </c>
      <c r="B37" s="7" t="s">
        <v>92</v>
      </c>
      <c r="C37" s="8">
        <v>0.57848110386363905</v>
      </c>
      <c r="D37" s="8">
        <v>0.79244670301751596</v>
      </c>
      <c r="E37" s="8">
        <f t="shared" si="0"/>
        <v>-0.27000629611951016</v>
      </c>
      <c r="F37" s="8">
        <f t="shared" si="1"/>
        <v>0.27000629611951016</v>
      </c>
      <c r="G37" s="7">
        <f t="shared" si="2"/>
        <v>8</v>
      </c>
      <c r="H37" s="8">
        <v>0.67861445381790197</v>
      </c>
      <c r="I37" s="8">
        <f t="shared" si="3"/>
        <v>0.63469153568145054</v>
      </c>
      <c r="J37" s="7">
        <f t="shared" si="4"/>
        <v>6</v>
      </c>
      <c r="K37" s="8">
        <f t="shared" si="5"/>
        <v>0.17137071072775237</v>
      </c>
      <c r="L37" s="7">
        <f t="shared" si="6"/>
        <v>9</v>
      </c>
      <c r="M37" s="18">
        <f t="shared" si="7"/>
        <v>-1</v>
      </c>
      <c r="N37" s="18">
        <f t="shared" si="8"/>
        <v>-0.17137071072775237</v>
      </c>
    </row>
    <row r="38" spans="1:14" x14ac:dyDescent="0.25">
      <c r="A38" s="7">
        <v>47</v>
      </c>
      <c r="B38" s="7" t="s">
        <v>93</v>
      </c>
      <c r="C38" s="8">
        <v>0.47183417935523703</v>
      </c>
      <c r="D38" s="8">
        <v>0.77147597745323404</v>
      </c>
      <c r="E38" s="8">
        <f t="shared" si="0"/>
        <v>-0.38840068499237351</v>
      </c>
      <c r="F38" s="8">
        <f t="shared" si="1"/>
        <v>0.38840068499237351</v>
      </c>
      <c r="G38" s="7">
        <f t="shared" si="2"/>
        <v>22</v>
      </c>
      <c r="H38" s="8">
        <v>0.62030441988254603</v>
      </c>
      <c r="I38" s="8">
        <f t="shared" si="3"/>
        <v>0.69435399140129883</v>
      </c>
      <c r="J38" s="7">
        <f t="shared" si="4"/>
        <v>17</v>
      </c>
      <c r="K38" s="8">
        <f t="shared" si="5"/>
        <v>0.26968756588745307</v>
      </c>
      <c r="L38" s="7">
        <f t="shared" si="6"/>
        <v>21</v>
      </c>
      <c r="M38" s="18">
        <f t="shared" si="7"/>
        <v>-1</v>
      </c>
      <c r="N38" s="18">
        <f t="shared" si="8"/>
        <v>-0.26968756588745307</v>
      </c>
    </row>
    <row r="39" spans="1:14" x14ac:dyDescent="0.25">
      <c r="A39" s="7">
        <v>50</v>
      </c>
      <c r="B39" s="7" t="s">
        <v>94</v>
      </c>
      <c r="C39" s="8">
        <v>0.50826106802362103</v>
      </c>
      <c r="D39" s="8">
        <v>0.776593721187955</v>
      </c>
      <c r="E39" s="8">
        <f t="shared" si="0"/>
        <v>-0.3455251386192843</v>
      </c>
      <c r="F39" s="8">
        <f t="shared" si="1"/>
        <v>0.3455251386192843</v>
      </c>
      <c r="G39" s="7">
        <f t="shared" si="2"/>
        <v>15</v>
      </c>
      <c r="H39" s="8">
        <v>0.64099838834029199</v>
      </c>
      <c r="I39" s="8">
        <f t="shared" si="3"/>
        <v>0.67193749261138247</v>
      </c>
      <c r="J39" s="7">
        <f t="shared" si="4"/>
        <v>12</v>
      </c>
      <c r="K39" s="8">
        <f t="shared" si="5"/>
        <v>0.23217129527804226</v>
      </c>
      <c r="L39" s="7">
        <f t="shared" si="6"/>
        <v>14</v>
      </c>
      <c r="M39" s="18">
        <f t="shared" si="7"/>
        <v>-1</v>
      </c>
      <c r="N39" s="18">
        <f t="shared" si="8"/>
        <v>-0.23217129527804226</v>
      </c>
    </row>
    <row r="40" spans="1:14" x14ac:dyDescent="0.25">
      <c r="A40" s="7">
        <v>52</v>
      </c>
      <c r="B40" s="7" t="s">
        <v>95</v>
      </c>
      <c r="C40" s="8">
        <v>0.65224665349132005</v>
      </c>
      <c r="D40" s="8">
        <v>0.85152811963499397</v>
      </c>
      <c r="E40" s="8">
        <f t="shared" si="0"/>
        <v>-0.23402805092225912</v>
      </c>
      <c r="F40" s="8">
        <f t="shared" si="1"/>
        <v>0.23402805092225912</v>
      </c>
      <c r="G40" s="7">
        <f t="shared" si="2"/>
        <v>6</v>
      </c>
      <c r="H40" s="8">
        <v>0.74839976986138401</v>
      </c>
      <c r="I40" s="8">
        <f t="shared" si="3"/>
        <v>0.57550906236794774</v>
      </c>
      <c r="J40" s="7">
        <f t="shared" si="4"/>
        <v>3</v>
      </c>
      <c r="K40" s="8">
        <f t="shared" si="5"/>
        <v>0.13468526415406767</v>
      </c>
      <c r="L40" s="7">
        <f t="shared" si="6"/>
        <v>4</v>
      </c>
      <c r="M40" s="18">
        <f t="shared" si="7"/>
        <v>-1</v>
      </c>
      <c r="N40" s="18">
        <f t="shared" si="8"/>
        <v>-0.13468526415406767</v>
      </c>
    </row>
    <row r="41" spans="1:14" x14ac:dyDescent="0.25">
      <c r="A41" s="7">
        <v>54</v>
      </c>
      <c r="B41" s="7" t="s">
        <v>96</v>
      </c>
      <c r="C41" s="8">
        <v>0.45053200997595699</v>
      </c>
      <c r="D41" s="8">
        <v>0.76056164118213199</v>
      </c>
      <c r="E41" s="8">
        <f t="shared" si="0"/>
        <v>-0.40763248423138931</v>
      </c>
      <c r="F41" s="8">
        <f t="shared" si="1"/>
        <v>0.40763248423138931</v>
      </c>
      <c r="G41" s="7">
        <f t="shared" si="2"/>
        <v>28</v>
      </c>
      <c r="H41" s="8">
        <v>0.60197540295920604</v>
      </c>
      <c r="I41" s="8">
        <f t="shared" si="3"/>
        <v>0.71549576230525969</v>
      </c>
      <c r="J41" s="7">
        <f t="shared" si="4"/>
        <v>23</v>
      </c>
      <c r="K41" s="8">
        <f t="shared" si="5"/>
        <v>0.29165931504552467</v>
      </c>
      <c r="L41" s="7">
        <f t="shared" si="6"/>
        <v>26</v>
      </c>
      <c r="M41" s="18">
        <f t="shared" si="7"/>
        <v>-1</v>
      </c>
      <c r="N41" s="18">
        <f t="shared" si="8"/>
        <v>-0.29165931504552467</v>
      </c>
    </row>
    <row r="42" spans="1:14" x14ac:dyDescent="0.25">
      <c r="A42" s="7">
        <v>63</v>
      </c>
      <c r="B42" s="7" t="s">
        <v>97</v>
      </c>
      <c r="C42" s="8">
        <v>0.45354128612887101</v>
      </c>
      <c r="D42" s="8">
        <v>0.71263541629892202</v>
      </c>
      <c r="E42" s="8">
        <f t="shared" si="0"/>
        <v>-0.36357178473623797</v>
      </c>
      <c r="F42" s="8">
        <f t="shared" si="1"/>
        <v>0.36357178473623797</v>
      </c>
      <c r="G42" s="7">
        <f t="shared" si="2"/>
        <v>20</v>
      </c>
      <c r="H42" s="8">
        <v>0.57608453783390201</v>
      </c>
      <c r="I42" s="8">
        <f t="shared" si="3"/>
        <v>0.74765216134562618</v>
      </c>
      <c r="J42" s="7">
        <f t="shared" si="4"/>
        <v>32</v>
      </c>
      <c r="K42" s="8">
        <f t="shared" si="5"/>
        <v>0.27182523066233505</v>
      </c>
      <c r="L42" s="7">
        <f t="shared" si="6"/>
        <v>22</v>
      </c>
      <c r="M42" s="18">
        <f t="shared" si="7"/>
        <v>-1</v>
      </c>
      <c r="N42" s="18">
        <f t="shared" si="8"/>
        <v>-0.27182523066233505</v>
      </c>
    </row>
    <row r="43" spans="1:14" x14ac:dyDescent="0.25">
      <c r="A43" s="7">
        <v>66</v>
      </c>
      <c r="B43" s="7" t="s">
        <v>98</v>
      </c>
      <c r="C43" s="8">
        <v>0.44723071496299799</v>
      </c>
      <c r="D43" s="8">
        <v>0.74495874979432797</v>
      </c>
      <c r="E43" s="8">
        <f t="shared" si="0"/>
        <v>-0.39965707485619606</v>
      </c>
      <c r="F43" s="8">
        <f t="shared" si="1"/>
        <v>0.39965707485619606</v>
      </c>
      <c r="G43" s="7">
        <f t="shared" si="2"/>
        <v>26</v>
      </c>
      <c r="H43" s="8">
        <v>0.58685452343983602</v>
      </c>
      <c r="I43" s="8">
        <f t="shared" si="3"/>
        <v>0.73393120888752805</v>
      </c>
      <c r="J43" s="7">
        <f t="shared" si="4"/>
        <v>28</v>
      </c>
      <c r="K43" s="8">
        <f t="shared" si="5"/>
        <v>0.29332080008966127</v>
      </c>
      <c r="L43" s="7">
        <f t="shared" si="6"/>
        <v>27</v>
      </c>
      <c r="M43" s="18">
        <f t="shared" si="7"/>
        <v>-1</v>
      </c>
      <c r="N43" s="18">
        <f t="shared" si="8"/>
        <v>-0.29332080008966127</v>
      </c>
    </row>
    <row r="44" spans="1:14" x14ac:dyDescent="0.25">
      <c r="A44" s="7">
        <v>68</v>
      </c>
      <c r="B44" s="7" t="s">
        <v>99</v>
      </c>
      <c r="C44" s="8">
        <v>0.48645511322728502</v>
      </c>
      <c r="D44" s="8">
        <v>0.74923164541649601</v>
      </c>
      <c r="E44" s="8">
        <f t="shared" si="0"/>
        <v>-0.35072802089550575</v>
      </c>
      <c r="F44" s="8">
        <f t="shared" si="1"/>
        <v>0.35072802089550575</v>
      </c>
      <c r="G44" s="7">
        <f t="shared" si="2"/>
        <v>19</v>
      </c>
      <c r="H44" s="8">
        <v>0.61248114243746898</v>
      </c>
      <c r="I44" s="8">
        <f t="shared" si="3"/>
        <v>0.7032230382069049</v>
      </c>
      <c r="J44" s="7">
        <f t="shared" si="4"/>
        <v>19</v>
      </c>
      <c r="K44" s="8">
        <f t="shared" si="5"/>
        <v>0.24664002443843239</v>
      </c>
      <c r="L44" s="7">
        <f t="shared" si="6"/>
        <v>17</v>
      </c>
      <c r="M44" s="18">
        <f t="shared" si="7"/>
        <v>-1</v>
      </c>
      <c r="N44" s="18">
        <f t="shared" si="8"/>
        <v>-0.24664002443843239</v>
      </c>
    </row>
    <row r="45" spans="1:14" x14ac:dyDescent="0.25">
      <c r="A45" s="7">
        <v>70</v>
      </c>
      <c r="B45" s="7" t="s">
        <v>100</v>
      </c>
      <c r="C45" s="8">
        <v>0.42243009185265001</v>
      </c>
      <c r="D45" s="8">
        <v>0.76950433816777397</v>
      </c>
      <c r="E45" s="8">
        <f t="shared" si="0"/>
        <v>-0.45103611389836223</v>
      </c>
      <c r="F45" s="8">
        <f t="shared" si="1"/>
        <v>0.45103611389836223</v>
      </c>
      <c r="G45" s="7">
        <f t="shared" si="2"/>
        <v>32</v>
      </c>
      <c r="H45" s="8">
        <v>0.59650121253051203</v>
      </c>
      <c r="I45" s="8">
        <f t="shared" si="3"/>
        <v>0.72206198542686351</v>
      </c>
      <c r="J45" s="7">
        <f t="shared" si="4"/>
        <v>25</v>
      </c>
      <c r="K45" s="8">
        <f t="shared" si="5"/>
        <v>0.32567603190066841</v>
      </c>
      <c r="L45" s="7">
        <f t="shared" si="6"/>
        <v>31</v>
      </c>
      <c r="M45" s="18">
        <f t="shared" si="7"/>
        <v>-1</v>
      </c>
      <c r="N45" s="18">
        <f t="shared" si="8"/>
        <v>-0.32567603190066841</v>
      </c>
    </row>
    <row r="46" spans="1:14" x14ac:dyDescent="0.25">
      <c r="A46" s="7">
        <v>73</v>
      </c>
      <c r="B46" s="7" t="s">
        <v>101</v>
      </c>
      <c r="C46" s="8">
        <v>0.43584194677905203</v>
      </c>
      <c r="D46" s="8">
        <v>0.72926731723254801</v>
      </c>
      <c r="E46" s="8">
        <f t="shared" si="0"/>
        <v>-0.40235639733177403</v>
      </c>
      <c r="F46" s="8">
        <f t="shared" si="1"/>
        <v>0.40235639733177403</v>
      </c>
      <c r="G46" s="7">
        <f t="shared" si="2"/>
        <v>27</v>
      </c>
      <c r="H46" s="8">
        <v>0.57983818093751704</v>
      </c>
      <c r="I46" s="8">
        <f t="shared" si="3"/>
        <v>0.74281215688989977</v>
      </c>
      <c r="J46" s="7">
        <f t="shared" si="4"/>
        <v>31</v>
      </c>
      <c r="K46" s="8">
        <f t="shared" si="5"/>
        <v>0.29887522334046457</v>
      </c>
      <c r="L46" s="7">
        <f t="shared" si="6"/>
        <v>29</v>
      </c>
      <c r="M46" s="18">
        <f t="shared" si="7"/>
        <v>-1</v>
      </c>
      <c r="N46" s="18">
        <f t="shared" si="8"/>
        <v>-0.29887522334046457</v>
      </c>
    </row>
    <row r="47" spans="1:14" x14ac:dyDescent="0.25">
      <c r="A47" s="7">
        <v>76</v>
      </c>
      <c r="B47" s="7" t="s">
        <v>102</v>
      </c>
      <c r="C47" s="8">
        <v>0.54536646551263102</v>
      </c>
      <c r="D47" s="8">
        <v>0.76645576572090801</v>
      </c>
      <c r="E47" s="8">
        <f t="shared" si="0"/>
        <v>-0.28845669912904398</v>
      </c>
      <c r="F47" s="8">
        <f t="shared" si="1"/>
        <v>0.28845669912904398</v>
      </c>
      <c r="G47" s="7">
        <f t="shared" si="2"/>
        <v>11</v>
      </c>
      <c r="H47" s="8">
        <v>0.64801667390881301</v>
      </c>
      <c r="I47" s="8">
        <f t="shared" si="3"/>
        <v>0.66466013479449659</v>
      </c>
      <c r="J47" s="7">
        <f t="shared" si="4"/>
        <v>10</v>
      </c>
      <c r="K47" s="8">
        <f t="shared" si="5"/>
        <v>0.19172566852548592</v>
      </c>
      <c r="L47" s="7">
        <f t="shared" si="6"/>
        <v>11</v>
      </c>
      <c r="M47" s="18">
        <f t="shared" si="7"/>
        <v>-1</v>
      </c>
      <c r="N47" s="18">
        <f t="shared" si="8"/>
        <v>-0.19172566852548592</v>
      </c>
    </row>
    <row r="48" spans="1:14" x14ac:dyDescent="0.25">
      <c r="A48" s="7">
        <v>81</v>
      </c>
      <c r="B48" s="7" t="s">
        <v>103</v>
      </c>
      <c r="C48" s="8">
        <v>0.55203220554346499</v>
      </c>
      <c r="D48" s="8">
        <v>0.73802129654967996</v>
      </c>
      <c r="E48" s="8">
        <f t="shared" si="0"/>
        <v>-0.25201046619620832</v>
      </c>
      <c r="F48" s="8">
        <f t="shared" si="1"/>
        <v>0.25201046619620832</v>
      </c>
      <c r="G48" s="7">
        <f t="shared" si="2"/>
        <v>7</v>
      </c>
      <c r="H48" s="8">
        <v>0.64216089815966904</v>
      </c>
      <c r="I48" s="8">
        <f t="shared" si="3"/>
        <v>0.67072107794738323</v>
      </c>
      <c r="J48" s="7">
        <f t="shared" si="4"/>
        <v>11</v>
      </c>
      <c r="K48" s="8">
        <f t="shared" si="5"/>
        <v>0.16902873154114342</v>
      </c>
      <c r="L48" s="7">
        <f t="shared" si="6"/>
        <v>7</v>
      </c>
      <c r="M48" s="18">
        <f t="shared" si="7"/>
        <v>-1</v>
      </c>
      <c r="N48" s="18">
        <f t="shared" si="8"/>
        <v>-0.16902873154114342</v>
      </c>
    </row>
    <row r="49" spans="1:25" x14ac:dyDescent="0.25">
      <c r="A49" s="7">
        <v>85</v>
      </c>
      <c r="B49" s="7" t="s">
        <v>104</v>
      </c>
      <c r="C49" s="8">
        <v>0.68340016110922597</v>
      </c>
      <c r="D49" s="8">
        <v>0.82833645112621901</v>
      </c>
      <c r="E49" s="8">
        <f t="shared" si="0"/>
        <v>-0.17497272976450021</v>
      </c>
      <c r="F49" s="8">
        <f t="shared" si="1"/>
        <v>0.17497272976450021</v>
      </c>
      <c r="G49" s="7">
        <f t="shared" si="2"/>
        <v>2</v>
      </c>
      <c r="H49" s="8">
        <v>0.75280225256248201</v>
      </c>
      <c r="I49" s="8">
        <f t="shared" si="3"/>
        <v>0.57214341264682167</v>
      </c>
      <c r="J49" s="7">
        <f t="shared" si="4"/>
        <v>2</v>
      </c>
      <c r="K49" s="8">
        <f t="shared" si="5"/>
        <v>0.10010949472759126</v>
      </c>
      <c r="L49" s="7">
        <f t="shared" si="6"/>
        <v>2</v>
      </c>
      <c r="M49" s="18">
        <f t="shared" si="7"/>
        <v>-1</v>
      </c>
      <c r="N49" s="18">
        <f t="shared" si="8"/>
        <v>-0.10010949472759126</v>
      </c>
    </row>
    <row r="50" spans="1:25" x14ac:dyDescent="0.25">
      <c r="A50" s="7">
        <v>86</v>
      </c>
      <c r="B50" s="7" t="s">
        <v>105</v>
      </c>
      <c r="C50" s="8">
        <v>0.47779427866339202</v>
      </c>
      <c r="D50" s="8">
        <v>0.73462134710317295</v>
      </c>
      <c r="E50" s="8">
        <f t="shared" si="0"/>
        <v>-0.34960469016116297</v>
      </c>
      <c r="F50" s="8">
        <f t="shared" si="1"/>
        <v>0.34960469016116297</v>
      </c>
      <c r="G50" s="7">
        <f t="shared" si="2"/>
        <v>17</v>
      </c>
      <c r="H50" s="8">
        <v>0.60044100758949503</v>
      </c>
      <c r="I50" s="8">
        <f t="shared" si="3"/>
        <v>0.71732417404072135</v>
      </c>
      <c r="J50" s="7">
        <f t="shared" si="4"/>
        <v>24</v>
      </c>
      <c r="K50" s="8">
        <f t="shared" si="5"/>
        <v>0.25077989561061853</v>
      </c>
      <c r="L50" s="7">
        <f t="shared" si="6"/>
        <v>19</v>
      </c>
      <c r="M50" s="18">
        <f t="shared" si="7"/>
        <v>-1</v>
      </c>
      <c r="N50" s="18">
        <f t="shared" si="8"/>
        <v>-0.25077989561061853</v>
      </c>
    </row>
    <row r="51" spans="1:25" x14ac:dyDescent="0.25">
      <c r="A51" s="7">
        <v>88</v>
      </c>
      <c r="B51" s="7" t="s">
        <v>106</v>
      </c>
      <c r="C51" s="8">
        <v>0.58204716840934601</v>
      </c>
      <c r="D51" s="8">
        <v>0.79858648940202903</v>
      </c>
      <c r="E51" s="8">
        <f t="shared" si="0"/>
        <v>-0.27115324872929519</v>
      </c>
      <c r="F51" s="8">
        <f t="shared" si="1"/>
        <v>0.27115324872929519</v>
      </c>
      <c r="G51" s="7">
        <f t="shared" si="2"/>
        <v>9</v>
      </c>
      <c r="H51" s="8">
        <v>0.68453907755755905</v>
      </c>
      <c r="I51" s="8">
        <f t="shared" si="3"/>
        <v>0.62919833790364865</v>
      </c>
      <c r="J51" s="7">
        <f t="shared" si="4"/>
        <v>5</v>
      </c>
      <c r="K51" s="8">
        <f t="shared" si="5"/>
        <v>0.17060917341764717</v>
      </c>
      <c r="L51" s="7">
        <f t="shared" si="6"/>
        <v>8</v>
      </c>
      <c r="M51" s="18">
        <f t="shared" si="7"/>
        <v>-1</v>
      </c>
      <c r="N51" s="18">
        <f t="shared" si="8"/>
        <v>-0.17060917341764717</v>
      </c>
    </row>
    <row r="52" spans="1:25" x14ac:dyDescent="0.25">
      <c r="A52" s="7">
        <v>91</v>
      </c>
      <c r="B52" s="7" t="s">
        <v>107</v>
      </c>
      <c r="C52" s="8">
        <v>0.47021618819621602</v>
      </c>
      <c r="D52" s="8">
        <v>0.71520024261600301</v>
      </c>
      <c r="E52" s="8">
        <f t="shared" si="0"/>
        <v>-0.34253910977952645</v>
      </c>
      <c r="F52" s="8">
        <f t="shared" si="1"/>
        <v>0.34253910977952645</v>
      </c>
      <c r="G52" s="7">
        <f t="shared" si="2"/>
        <v>14</v>
      </c>
      <c r="H52" s="8">
        <v>0.59232907797148104</v>
      </c>
      <c r="I52" s="8">
        <f t="shared" si="3"/>
        <v>0.72714790788989514</v>
      </c>
      <c r="J52" s="7">
        <f t="shared" si="4"/>
        <v>27</v>
      </c>
      <c r="K52" s="8">
        <f t="shared" si="5"/>
        <v>0.24907659704664978</v>
      </c>
      <c r="L52" s="7">
        <f t="shared" si="6"/>
        <v>18</v>
      </c>
      <c r="M52" s="18">
        <f t="shared" si="7"/>
        <v>-1</v>
      </c>
      <c r="N52" s="18">
        <f t="shared" si="8"/>
        <v>-0.24907659704664978</v>
      </c>
    </row>
    <row r="53" spans="1:25" x14ac:dyDescent="0.25">
      <c r="A53" s="7">
        <v>94</v>
      </c>
      <c r="B53" s="7" t="s">
        <v>108</v>
      </c>
      <c r="C53" s="8">
        <v>0.456733023080587</v>
      </c>
      <c r="D53" s="8">
        <v>0.74999430643260201</v>
      </c>
      <c r="E53" s="8">
        <f t="shared" si="0"/>
        <v>-0.39101801285256671</v>
      </c>
      <c r="F53" s="8">
        <f t="shared" si="1"/>
        <v>0.39101801285256671</v>
      </c>
      <c r="G53" s="7">
        <f t="shared" si="2"/>
        <v>23</v>
      </c>
      <c r="H53" s="8">
        <v>0.60209205608140803</v>
      </c>
      <c r="I53" s="8">
        <f t="shared" si="3"/>
        <v>0.71535713763191922</v>
      </c>
      <c r="J53" s="7">
        <f t="shared" si="4"/>
        <v>22</v>
      </c>
      <c r="K53" s="8">
        <f t="shared" si="5"/>
        <v>0.27971752643673314</v>
      </c>
      <c r="L53" s="7">
        <f t="shared" si="6"/>
        <v>24</v>
      </c>
      <c r="M53" s="18">
        <f t="shared" si="7"/>
        <v>-1</v>
      </c>
      <c r="N53" s="18">
        <f t="shared" si="8"/>
        <v>-0.27971752643673314</v>
      </c>
    </row>
    <row r="54" spans="1:25" x14ac:dyDescent="0.25">
      <c r="A54" s="7">
        <v>95</v>
      </c>
      <c r="B54" s="7" t="s">
        <v>109</v>
      </c>
      <c r="C54" s="8">
        <v>0.78135425464250596</v>
      </c>
      <c r="D54" s="8">
        <v>0.87489190430569497</v>
      </c>
      <c r="E54" s="8">
        <f t="shared" si="0"/>
        <v>-0.10691337890184216</v>
      </c>
      <c r="F54" s="8">
        <f t="shared" si="1"/>
        <v>0.10691337890184216</v>
      </c>
      <c r="G54" s="7">
        <f t="shared" si="2"/>
        <v>1</v>
      </c>
      <c r="H54" s="8">
        <v>0.82649365211114201</v>
      </c>
      <c r="I54" s="8">
        <f>MIN($H$24:$H$56)/H54</f>
        <v>0.52113025759984122</v>
      </c>
      <c r="J54" s="7">
        <f t="shared" si="4"/>
        <v>1</v>
      </c>
      <c r="K54" s="8">
        <f t="shared" si="5"/>
        <v>5.5715796687986437E-2</v>
      </c>
      <c r="L54" s="7">
        <f t="shared" si="6"/>
        <v>1</v>
      </c>
      <c r="M54" s="18">
        <f t="shared" si="7"/>
        <v>-1</v>
      </c>
      <c r="N54" s="18">
        <f t="shared" si="8"/>
        <v>-5.5715796687986437E-2</v>
      </c>
    </row>
    <row r="55" spans="1:25" x14ac:dyDescent="0.25">
      <c r="A55" s="7">
        <v>97</v>
      </c>
      <c r="B55" s="7" t="s">
        <v>110</v>
      </c>
      <c r="C55" s="8">
        <v>0.53849591858747403</v>
      </c>
      <c r="D55" s="8">
        <v>0.67015256950743796</v>
      </c>
      <c r="E55" s="8">
        <f t="shared" si="0"/>
        <v>-0.1964577275540875</v>
      </c>
      <c r="F55" s="8">
        <f t="shared" si="1"/>
        <v>0.1964577275540875</v>
      </c>
      <c r="G55" s="7">
        <f t="shared" si="2"/>
        <v>3</v>
      </c>
      <c r="H55" s="8">
        <v>0.606962439385069</v>
      </c>
      <c r="I55" s="8">
        <f t="shared" si="3"/>
        <v>0.70961697443037575</v>
      </c>
      <c r="J55" s="7">
        <f>RANK(I55,$I$24:$I$56,1)</f>
        <v>20</v>
      </c>
      <c r="K55" s="8">
        <f t="shared" si="5"/>
        <v>0.13940973823039862</v>
      </c>
      <c r="L55" s="7">
        <f t="shared" si="6"/>
        <v>6</v>
      </c>
      <c r="M55" s="18">
        <f t="shared" si="7"/>
        <v>-1</v>
      </c>
      <c r="N55" s="18">
        <f t="shared" si="8"/>
        <v>-0.13940973823039862</v>
      </c>
    </row>
    <row r="56" spans="1:25" x14ac:dyDescent="0.25">
      <c r="A56" s="7">
        <v>99</v>
      </c>
      <c r="B56" s="7" t="s">
        <v>111</v>
      </c>
      <c r="C56" s="8">
        <v>0.66465980735847696</v>
      </c>
      <c r="D56" s="8">
        <v>0.82849788942258695</v>
      </c>
      <c r="E56" s="8">
        <f t="shared" si="0"/>
        <v>-0.19775316769762111</v>
      </c>
      <c r="F56" s="8">
        <f t="shared" si="1"/>
        <v>0.19775316769762111</v>
      </c>
      <c r="G56" s="7">
        <f t="shared" si="2"/>
        <v>4</v>
      </c>
      <c r="H56" s="8">
        <v>0.74776676472939796</v>
      </c>
      <c r="I56" s="8">
        <f t="shared" si="3"/>
        <v>0.57599624661732429</v>
      </c>
      <c r="J56" s="7">
        <f t="shared" si="4"/>
        <v>4</v>
      </c>
      <c r="K56" s="8">
        <f t="shared" si="5"/>
        <v>0.11390508235051605</v>
      </c>
      <c r="L56" s="7">
        <f t="shared" si="6"/>
        <v>3</v>
      </c>
      <c r="M56" s="18">
        <f t="shared" si="7"/>
        <v>-1</v>
      </c>
      <c r="N56" s="18">
        <f t="shared" si="8"/>
        <v>-0.11390508235051605</v>
      </c>
    </row>
    <row r="57" spans="1:25" customFormat="1" ht="13.35" customHeight="1" x14ac:dyDescent="0.25">
      <c r="A57" s="30" t="s">
        <v>112</v>
      </c>
      <c r="B57" s="30"/>
      <c r="C57" s="30"/>
      <c r="D57" s="30"/>
      <c r="E57" s="30"/>
      <c r="F57" s="30"/>
      <c r="G57" s="30"/>
      <c r="H57" s="30"/>
      <c r="I57" s="30"/>
      <c r="J57" s="30"/>
      <c r="K57" s="30"/>
      <c r="L57" s="30"/>
      <c r="M57" s="18"/>
      <c r="N57" s="18"/>
      <c r="O57" s="18"/>
      <c r="P57" s="18"/>
      <c r="Q57" s="18"/>
      <c r="R57" s="18"/>
      <c r="S57" s="18"/>
      <c r="T57" s="18"/>
      <c r="U57" s="18"/>
      <c r="V57" s="18"/>
      <c r="W57" s="18"/>
      <c r="X57" s="18"/>
      <c r="Y57" s="18"/>
    </row>
    <row r="58" spans="1:25" customFormat="1" ht="13.35" customHeight="1" x14ac:dyDescent="0.25">
      <c r="A58" s="31" t="s">
        <v>113</v>
      </c>
      <c r="B58" s="31"/>
      <c r="C58" s="19">
        <f>AVERAGE(C24:C56)</f>
        <v>0.51145637840306424</v>
      </c>
      <c r="D58" s="19">
        <f>AVERAGE(D24:D56)</f>
        <v>0.76143822419275387</v>
      </c>
      <c r="E58" s="19">
        <f>AVERAGE(E24:E56)</f>
        <v>-0.33080820222878354</v>
      </c>
      <c r="F58" s="19">
        <f>AVERAGE(F24:F56)</f>
        <v>0.33080820222878354</v>
      </c>
      <c r="G58" s="15" t="s">
        <v>114</v>
      </c>
      <c r="H58" s="19">
        <f>AVERAGE(H24:H56)</f>
        <v>0.63253894552809908</v>
      </c>
      <c r="I58" s="19">
        <f>AVERAGE(I24:I56)</f>
        <v>0.68897275086023668</v>
      </c>
      <c r="J58" s="15" t="s">
        <v>114</v>
      </c>
      <c r="K58" s="19">
        <f>AVERAGE(K24:K56)</f>
        <v>0.23272248214636498</v>
      </c>
      <c r="L58" s="15" t="s">
        <v>114</v>
      </c>
      <c r="M58" s="18"/>
      <c r="N58" s="18"/>
      <c r="O58" s="18"/>
      <c r="P58" s="18"/>
      <c r="Q58" s="18"/>
      <c r="R58" s="18"/>
      <c r="S58" s="18"/>
      <c r="T58" s="18"/>
      <c r="U58" s="18"/>
      <c r="V58" s="18"/>
      <c r="W58" s="18"/>
      <c r="X58" s="18"/>
      <c r="Y58" s="18"/>
    </row>
    <row r="59" spans="1:25" customFormat="1" ht="13.35" customHeight="1" x14ac:dyDescent="0.25">
      <c r="A59" s="31" t="s">
        <v>115</v>
      </c>
      <c r="B59" s="31"/>
      <c r="C59" s="19">
        <f>_xlfn.STDEV.S(C24:C56)</f>
        <v>9.1159110516503175E-2</v>
      </c>
      <c r="D59" s="19">
        <f t="shared" ref="D59:K59" si="9">_xlfn.STDEV.S(D24:D56)</f>
        <v>5.4590004568823895E-2</v>
      </c>
      <c r="E59" s="19">
        <f t="shared" si="9"/>
        <v>8.8610792276264935E-2</v>
      </c>
      <c r="F59" s="19">
        <f t="shared" si="9"/>
        <v>8.8610792276264935E-2</v>
      </c>
      <c r="G59" s="15" t="s">
        <v>114</v>
      </c>
      <c r="H59" s="19">
        <f t="shared" si="9"/>
        <v>6.870591528224268E-2</v>
      </c>
      <c r="I59" s="19">
        <f t="shared" si="9"/>
        <v>7.879340904199876E-2</v>
      </c>
      <c r="J59" s="15" t="s">
        <v>114</v>
      </c>
      <c r="K59" s="19">
        <f t="shared" si="9"/>
        <v>7.9373928211177919E-2</v>
      </c>
      <c r="L59" s="15" t="s">
        <v>114</v>
      </c>
      <c r="M59" s="18"/>
      <c r="N59" s="18"/>
      <c r="O59" s="18"/>
      <c r="P59" s="18"/>
      <c r="Q59" s="18"/>
      <c r="R59" s="18"/>
      <c r="S59" s="18"/>
      <c r="T59" s="18"/>
      <c r="U59" s="18"/>
      <c r="V59" s="18"/>
      <c r="W59" s="18"/>
      <c r="X59" s="18"/>
      <c r="Y59" s="18"/>
    </row>
    <row r="60" spans="1:25" customFormat="1" ht="13.35" customHeight="1" x14ac:dyDescent="0.25">
      <c r="A60" s="31" t="s">
        <v>116</v>
      </c>
      <c r="B60" s="31"/>
      <c r="C60" s="19">
        <f>_xlfn.VAR.S(C24:C56)</f>
        <v>8.3099834301600395E-3</v>
      </c>
      <c r="D60" s="19">
        <f t="shared" ref="D60:K60" si="10">_xlfn.VAR.S(D24:D56)</f>
        <v>2.980068598824214E-3</v>
      </c>
      <c r="E60" s="19">
        <f t="shared" si="10"/>
        <v>7.8518725078273732E-3</v>
      </c>
      <c r="F60" s="19">
        <f t="shared" si="10"/>
        <v>7.8518725078273732E-3</v>
      </c>
      <c r="G60" s="15" t="s">
        <v>114</v>
      </c>
      <c r="H60" s="19">
        <f t="shared" si="10"/>
        <v>4.720502794770709E-3</v>
      </c>
      <c r="I60" s="19">
        <f t="shared" si="10"/>
        <v>6.2084013084597323E-3</v>
      </c>
      <c r="J60" s="15" t="s">
        <v>114</v>
      </c>
      <c r="K60" s="19">
        <f t="shared" si="10"/>
        <v>6.300220479673227E-3</v>
      </c>
      <c r="L60" s="15" t="s">
        <v>114</v>
      </c>
      <c r="M60" s="18"/>
      <c r="N60" s="18"/>
      <c r="O60" s="18"/>
      <c r="P60" s="18"/>
      <c r="Q60" s="18"/>
      <c r="R60" s="18"/>
      <c r="S60" s="18"/>
      <c r="T60" s="18"/>
      <c r="U60" s="18"/>
      <c r="V60" s="18"/>
      <c r="W60" s="18"/>
      <c r="X60" s="18"/>
      <c r="Y60" s="18"/>
    </row>
    <row r="61" spans="1:25" customFormat="1" ht="13.35" customHeight="1" x14ac:dyDescent="0.25">
      <c r="A61" s="31" t="s">
        <v>117</v>
      </c>
      <c r="B61" s="31"/>
      <c r="C61" s="19">
        <f>MAX(C24:C56)</f>
        <v>0.78135425464250596</v>
      </c>
      <c r="D61" s="19">
        <f t="shared" ref="D61:K61" si="11">MAX(D24:D56)</f>
        <v>0.87489190430569497</v>
      </c>
      <c r="E61" s="19">
        <f t="shared" si="11"/>
        <v>-0.10691337890184216</v>
      </c>
      <c r="F61" s="19">
        <f t="shared" si="11"/>
        <v>0.48216204421632047</v>
      </c>
      <c r="G61" s="15" t="s">
        <v>114</v>
      </c>
      <c r="H61" s="19">
        <f t="shared" si="11"/>
        <v>0.82649365211114201</v>
      </c>
      <c r="I61" s="19">
        <f t="shared" si="11"/>
        <v>1</v>
      </c>
      <c r="J61" s="15" t="s">
        <v>114</v>
      </c>
      <c r="K61" s="19">
        <f t="shared" si="11"/>
        <v>0.4258987369790182</v>
      </c>
      <c r="L61" s="15" t="s">
        <v>114</v>
      </c>
      <c r="M61" s="18"/>
      <c r="N61" s="18"/>
      <c r="O61" s="18"/>
      <c r="P61" s="18"/>
      <c r="Q61" s="18"/>
      <c r="R61" s="18"/>
      <c r="S61" s="18"/>
      <c r="T61" s="18"/>
      <c r="U61" s="18"/>
      <c r="V61" s="18"/>
      <c r="W61" s="18"/>
      <c r="X61" s="18"/>
      <c r="Y61" s="18"/>
    </row>
    <row r="62" spans="1:25" customFormat="1" ht="13.35" customHeight="1" x14ac:dyDescent="0.25">
      <c r="A62" s="31" t="s">
        <v>118</v>
      </c>
      <c r="B62" s="31"/>
      <c r="C62" s="19">
        <f>MIN(C24:C56)</f>
        <v>0.320721653065764</v>
      </c>
      <c r="D62" s="19">
        <f>MIN(D24:D56)</f>
        <v>0.55864996948115497</v>
      </c>
      <c r="E62" s="19">
        <f>MIN(E24:E56)</f>
        <v>-0.48216204421632047</v>
      </c>
      <c r="F62" s="19">
        <f>MIN(F24:F56)</f>
        <v>0.10691337890184216</v>
      </c>
      <c r="G62" s="15" t="s">
        <v>114</v>
      </c>
      <c r="H62" s="19">
        <f>MIN(H24:H56)</f>
        <v>0.43071084982931301</v>
      </c>
      <c r="I62" s="19">
        <f>MIN(I24:I56)</f>
        <v>0.52113025759984122</v>
      </c>
      <c r="J62" s="15" t="s">
        <v>114</v>
      </c>
      <c r="K62" s="19">
        <f>MIN(K24:K56)</f>
        <v>5.5715796687986437E-2</v>
      </c>
      <c r="L62" s="15" t="s">
        <v>114</v>
      </c>
      <c r="M62" s="18"/>
      <c r="N62" s="18"/>
      <c r="O62" s="18"/>
      <c r="P62" s="18"/>
      <c r="Q62" s="18"/>
      <c r="R62" s="18"/>
      <c r="S62" s="18"/>
      <c r="T62" s="18"/>
      <c r="U62" s="18"/>
      <c r="V62" s="18"/>
      <c r="W62" s="18"/>
      <c r="X62" s="18"/>
      <c r="Y62" s="18"/>
    </row>
    <row r="63" spans="1:25" ht="18.75" x14ac:dyDescent="0.25">
      <c r="A63" s="22" t="s">
        <v>119</v>
      </c>
      <c r="B63" s="22"/>
      <c r="C63" s="22"/>
      <c r="D63" s="22"/>
      <c r="E63" s="22"/>
      <c r="F63" s="22"/>
      <c r="G63" s="22"/>
      <c r="H63" s="22"/>
      <c r="I63" s="22"/>
      <c r="J63" s="22"/>
      <c r="K63" s="22"/>
      <c r="L63" s="22"/>
    </row>
    <row r="64" spans="1:25" ht="43.7" customHeight="1" x14ac:dyDescent="0.25">
      <c r="A64" s="23"/>
      <c r="B64" s="23"/>
      <c r="C64" s="23"/>
      <c r="D64" s="23"/>
      <c r="E64" s="23"/>
      <c r="F64" s="23"/>
      <c r="G64" s="23"/>
      <c r="H64" s="23"/>
      <c r="I64" s="23"/>
      <c r="J64" s="23"/>
      <c r="K64" s="23"/>
      <c r="L64" s="23"/>
    </row>
  </sheetData>
  <mergeCells count="20">
    <mergeCell ref="B18:L18"/>
    <mergeCell ref="A14:L14"/>
    <mergeCell ref="B15:F15"/>
    <mergeCell ref="H15:L15"/>
    <mergeCell ref="B16:L16"/>
    <mergeCell ref="B17:L17"/>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2D09F7-C9C3-4530-A1A9-0754A4C76B49}">
  <dimension ref="A14:Y64"/>
  <sheetViews>
    <sheetView zoomScale="80" zoomScaleNormal="80" workbookViewId="0"/>
  </sheetViews>
  <sheetFormatPr baseColWidth="10" defaultColWidth="12.140625" defaultRowHeight="15" x14ac:dyDescent="0.25"/>
  <cols>
    <col min="1" max="1" width="19" style="9" customWidth="1"/>
    <col min="2" max="12" width="15.140625" style="9" customWidth="1"/>
    <col min="13" max="16384" width="12.140625" style="1"/>
  </cols>
  <sheetData>
    <row r="14" spans="1:12" ht="18.75" x14ac:dyDescent="0.25">
      <c r="A14" s="22" t="s">
        <v>55</v>
      </c>
      <c r="B14" s="22"/>
      <c r="C14" s="22"/>
      <c r="D14" s="22"/>
      <c r="E14" s="22"/>
      <c r="F14" s="22"/>
      <c r="G14" s="22"/>
      <c r="H14" s="22"/>
      <c r="I14" s="22"/>
      <c r="J14" s="22"/>
      <c r="K14" s="22"/>
      <c r="L14" s="22"/>
    </row>
    <row r="15" spans="1:12" s="4" customFormat="1" ht="44.1" customHeight="1" x14ac:dyDescent="0.25">
      <c r="A15" s="2" t="s">
        <v>1</v>
      </c>
      <c r="B15" s="32" t="s">
        <v>9</v>
      </c>
      <c r="C15" s="33"/>
      <c r="D15" s="33"/>
      <c r="E15" s="33"/>
      <c r="F15" s="34"/>
      <c r="G15" s="3" t="s">
        <v>3</v>
      </c>
      <c r="H15" s="35" t="s">
        <v>25</v>
      </c>
      <c r="I15" s="35"/>
      <c r="J15" s="35"/>
      <c r="K15" s="35"/>
      <c r="L15" s="35"/>
    </row>
    <row r="16" spans="1:12" s="4" customFormat="1" ht="44.1" customHeight="1" x14ac:dyDescent="0.25">
      <c r="A16" s="2" t="s">
        <v>5</v>
      </c>
      <c r="B16" s="24" t="s">
        <v>29</v>
      </c>
      <c r="C16" s="24"/>
      <c r="D16" s="24"/>
      <c r="E16" s="24"/>
      <c r="F16" s="24"/>
      <c r="G16" s="24"/>
      <c r="H16" s="24"/>
      <c r="I16" s="24"/>
      <c r="J16" s="24"/>
      <c r="K16" s="24"/>
      <c r="L16" s="24"/>
    </row>
    <row r="17" spans="1:14" s="4" customFormat="1" ht="44.1" customHeight="1" x14ac:dyDescent="0.25">
      <c r="A17" s="2" t="s">
        <v>56</v>
      </c>
      <c r="B17" s="24" t="s">
        <v>135</v>
      </c>
      <c r="C17" s="24"/>
      <c r="D17" s="24"/>
      <c r="E17" s="24"/>
      <c r="F17" s="24"/>
      <c r="G17" s="24"/>
      <c r="H17" s="24"/>
      <c r="I17" s="24"/>
      <c r="J17" s="24"/>
      <c r="K17" s="24"/>
      <c r="L17" s="24"/>
    </row>
    <row r="18" spans="1:14" s="4" customFormat="1" ht="44.1" customHeight="1" x14ac:dyDescent="0.25">
      <c r="A18" s="2" t="s">
        <v>58</v>
      </c>
      <c r="B18" s="24" t="s">
        <v>136</v>
      </c>
      <c r="C18" s="24"/>
      <c r="D18" s="24"/>
      <c r="E18" s="24"/>
      <c r="F18" s="24"/>
      <c r="G18" s="24"/>
      <c r="H18" s="24"/>
      <c r="I18" s="24"/>
      <c r="J18" s="24"/>
      <c r="K18" s="24"/>
      <c r="L18" s="24"/>
    </row>
    <row r="19" spans="1:14" s="4" customFormat="1" ht="44.1" customHeight="1" x14ac:dyDescent="0.25">
      <c r="A19" s="2" t="s">
        <v>60</v>
      </c>
      <c r="B19" s="24"/>
      <c r="C19" s="24"/>
      <c r="D19" s="24"/>
      <c r="E19" s="24"/>
      <c r="F19" s="24"/>
      <c r="G19" s="24"/>
      <c r="H19" s="24"/>
      <c r="I19" s="24"/>
      <c r="J19" s="24"/>
      <c r="K19" s="24"/>
      <c r="L19" s="24"/>
    </row>
    <row r="20" spans="1:14" s="4" customFormat="1" ht="44.1" customHeight="1" x14ac:dyDescent="0.25">
      <c r="A20" s="2" t="s">
        <v>61</v>
      </c>
      <c r="B20" s="24" t="s">
        <v>172</v>
      </c>
      <c r="C20" s="24"/>
      <c r="D20" s="24"/>
      <c r="E20" s="24"/>
      <c r="F20" s="24"/>
      <c r="G20" s="24"/>
      <c r="H20" s="24"/>
      <c r="I20" s="24"/>
      <c r="J20" s="24"/>
      <c r="K20" s="24"/>
      <c r="L20" s="24"/>
    </row>
    <row r="21" spans="1:14" s="4" customFormat="1" ht="43.7" customHeight="1" x14ac:dyDescent="0.25">
      <c r="A21" s="16" t="s">
        <v>62</v>
      </c>
      <c r="B21" s="25" t="s">
        <v>134</v>
      </c>
      <c r="C21" s="25"/>
      <c r="D21" s="25"/>
      <c r="E21" s="17" t="s">
        <v>64</v>
      </c>
      <c r="F21" s="26" t="s">
        <v>183</v>
      </c>
      <c r="G21" s="27"/>
      <c r="H21" s="27"/>
      <c r="I21" s="28"/>
      <c r="J21" s="14" t="s">
        <v>65</v>
      </c>
      <c r="K21" s="29" t="s">
        <v>30</v>
      </c>
      <c r="L21" s="29"/>
    </row>
    <row r="22" spans="1:14" ht="18.75" x14ac:dyDescent="0.25">
      <c r="A22" s="22" t="s">
        <v>66</v>
      </c>
      <c r="B22" s="22"/>
      <c r="C22" s="22"/>
      <c r="D22" s="22"/>
      <c r="E22" s="22"/>
      <c r="F22" s="22"/>
      <c r="G22" s="22"/>
      <c r="H22" s="22"/>
      <c r="I22" s="22"/>
      <c r="J22" s="22"/>
      <c r="K22" s="22"/>
      <c r="L22" s="22"/>
    </row>
    <row r="23" spans="1:14" s="6" customFormat="1" ht="32.25" customHeight="1" x14ac:dyDescent="0.25">
      <c r="A23" s="3" t="s">
        <v>67</v>
      </c>
      <c r="B23" s="5" t="s">
        <v>68</v>
      </c>
      <c r="C23" s="2" t="s">
        <v>69</v>
      </c>
      <c r="D23" s="2" t="s">
        <v>70</v>
      </c>
      <c r="E23" s="2" t="s">
        <v>71</v>
      </c>
      <c r="F23" s="2" t="s">
        <v>72</v>
      </c>
      <c r="G23" s="2" t="s">
        <v>73</v>
      </c>
      <c r="H23" s="2" t="s">
        <v>74</v>
      </c>
      <c r="I23" s="2" t="s">
        <v>75</v>
      </c>
      <c r="J23" s="2" t="s">
        <v>76</v>
      </c>
      <c r="K23" s="2" t="s">
        <v>77</v>
      </c>
      <c r="L23" s="2" t="s">
        <v>78</v>
      </c>
    </row>
    <row r="24" spans="1:14" x14ac:dyDescent="0.25">
      <c r="A24" s="7">
        <v>5</v>
      </c>
      <c r="B24" s="7" t="s">
        <v>79</v>
      </c>
      <c r="C24" s="8">
        <v>0.12766236734859601</v>
      </c>
      <c r="D24" s="8">
        <v>7.8552965021589399E-2</v>
      </c>
      <c r="E24" s="8">
        <f>(C24-D24)/D24</f>
        <v>0.62517566731579699</v>
      </c>
      <c r="F24" s="8">
        <f>ABS(E24)</f>
        <v>0.62517566731579699</v>
      </c>
      <c r="G24" s="7">
        <f>RANK(F24,$F$24:$F$56,1)</f>
        <v>19</v>
      </c>
      <c r="H24" s="8">
        <v>9.89552523836007E-2</v>
      </c>
      <c r="I24" s="8">
        <f>H24/MAX($H$24:$H$56)</f>
        <v>0.33683563971029368</v>
      </c>
      <c r="J24" s="7">
        <f>RANK(I24,$I$24:$I$56,1)</f>
        <v>10</v>
      </c>
      <c r="K24" s="8">
        <f>I24*F24</f>
        <v>0.21058144583162622</v>
      </c>
      <c r="L24" s="7">
        <f>RANK(K24,$K$24:$K$56,1)</f>
        <v>16</v>
      </c>
      <c r="M24" s="18">
        <f>IF(E24&gt;0,1,-1)</f>
        <v>1</v>
      </c>
      <c r="N24" s="18">
        <f>K24*M24</f>
        <v>0.21058144583162622</v>
      </c>
    </row>
    <row r="25" spans="1:14" x14ac:dyDescent="0.25">
      <c r="A25" s="7">
        <v>8</v>
      </c>
      <c r="B25" s="7" t="s">
        <v>80</v>
      </c>
      <c r="C25" s="8">
        <v>0.14917884560415301</v>
      </c>
      <c r="D25" s="8">
        <v>7.0814797384494907E-2</v>
      </c>
      <c r="E25" s="8">
        <f t="shared" ref="E25:E56" si="0">(C25-D25)/D25</f>
        <v>1.1066055558158827</v>
      </c>
      <c r="F25" s="8">
        <f t="shared" ref="F25:F56" si="1">ABS(E25)</f>
        <v>1.1066055558158827</v>
      </c>
      <c r="G25" s="7">
        <f t="shared" ref="G25:G56" si="2">RANK(F25,$F$24:$F$56,1)</f>
        <v>29</v>
      </c>
      <c r="H25" s="8">
        <v>0.104126779407203</v>
      </c>
      <c r="I25" s="8">
        <f t="shared" ref="I25:I56" si="3">H25/MAX($H$24:$H$56)</f>
        <v>0.3544390975492111</v>
      </c>
      <c r="J25" s="7">
        <f t="shared" ref="J25:J56" si="4">RANK(I25,$I$24:$I$56,1)</f>
        <v>11</v>
      </c>
      <c r="K25" s="8">
        <f t="shared" ref="K25:K56" si="5">I25*F25</f>
        <v>0.39222427454632464</v>
      </c>
      <c r="L25" s="7">
        <f t="shared" ref="L25:L56" si="6">RANK(K25,$K$24:$K$56,1)</f>
        <v>28</v>
      </c>
      <c r="M25" s="18">
        <f t="shared" ref="M25:M56" si="7">IF(E25&gt;0,1,-1)</f>
        <v>1</v>
      </c>
      <c r="N25" s="18">
        <f t="shared" ref="N25:N56" si="8">K25*M25</f>
        <v>0.39222427454632464</v>
      </c>
    </row>
    <row r="26" spans="1:14" x14ac:dyDescent="0.25">
      <c r="A26" s="7">
        <v>11</v>
      </c>
      <c r="B26" s="7" t="s">
        <v>81</v>
      </c>
      <c r="C26" s="8">
        <v>0.121786655608757</v>
      </c>
      <c r="D26" s="8">
        <v>0.10754293107690099</v>
      </c>
      <c r="E26" s="8">
        <f t="shared" si="0"/>
        <v>0.13244686925699195</v>
      </c>
      <c r="F26" s="8">
        <f t="shared" si="1"/>
        <v>0.13244686925699195</v>
      </c>
      <c r="G26" s="7">
        <f t="shared" si="2"/>
        <v>4</v>
      </c>
      <c r="H26" s="8">
        <v>0.11421487253288801</v>
      </c>
      <c r="I26" s="8">
        <f t="shared" si="3"/>
        <v>0.38877814696393687</v>
      </c>
      <c r="J26" s="7">
        <f t="shared" si="4"/>
        <v>20</v>
      </c>
      <c r="K26" s="8">
        <f t="shared" si="5"/>
        <v>5.149244840090815E-2</v>
      </c>
      <c r="L26" s="7">
        <f t="shared" si="6"/>
        <v>3</v>
      </c>
      <c r="M26" s="18">
        <f t="shared" si="7"/>
        <v>1</v>
      </c>
      <c r="N26" s="18">
        <f t="shared" si="8"/>
        <v>5.149244840090815E-2</v>
      </c>
    </row>
    <row r="27" spans="1:14" x14ac:dyDescent="0.25">
      <c r="A27" s="7">
        <v>13</v>
      </c>
      <c r="B27" s="7" t="s">
        <v>82</v>
      </c>
      <c r="C27" s="8">
        <v>0.17170024820649701</v>
      </c>
      <c r="D27" s="8">
        <v>6.3364308052447596E-2</v>
      </c>
      <c r="E27" s="8">
        <f t="shared" si="0"/>
        <v>1.7097312901196384</v>
      </c>
      <c r="F27" s="8">
        <f t="shared" si="1"/>
        <v>1.7097312901196384</v>
      </c>
      <c r="G27" s="7">
        <f t="shared" si="2"/>
        <v>32</v>
      </c>
      <c r="H27" s="8">
        <v>0.107014916111752</v>
      </c>
      <c r="I27" s="8">
        <f t="shared" si="3"/>
        <v>0.3642700802511335</v>
      </c>
      <c r="J27" s="7">
        <f t="shared" si="4"/>
        <v>15</v>
      </c>
      <c r="K27" s="8">
        <f t="shared" si="5"/>
        <v>0.62280395425975466</v>
      </c>
      <c r="L27" s="7">
        <f t="shared" si="6"/>
        <v>32</v>
      </c>
      <c r="M27" s="18">
        <f t="shared" si="7"/>
        <v>1</v>
      </c>
      <c r="N27" s="18">
        <f t="shared" si="8"/>
        <v>0.62280395425975466</v>
      </c>
    </row>
    <row r="28" spans="1:14" x14ac:dyDescent="0.25">
      <c r="A28" s="7">
        <v>15</v>
      </c>
      <c r="B28" s="7" t="s">
        <v>83</v>
      </c>
      <c r="C28" s="8">
        <v>0.138213549267719</v>
      </c>
      <c r="D28" s="8">
        <v>8.5403010631121698E-2</v>
      </c>
      <c r="E28" s="8">
        <f t="shared" si="0"/>
        <v>0.61836858263346317</v>
      </c>
      <c r="F28" s="8">
        <f t="shared" si="1"/>
        <v>0.61836858263346317</v>
      </c>
      <c r="G28" s="7">
        <f t="shared" si="2"/>
        <v>18</v>
      </c>
      <c r="H28" s="8">
        <v>0.107500002219481</v>
      </c>
      <c r="I28" s="8">
        <f t="shared" si="3"/>
        <v>0.36592127395208102</v>
      </c>
      <c r="J28" s="7">
        <f t="shared" si="4"/>
        <v>17</v>
      </c>
      <c r="K28" s="8">
        <f t="shared" si="5"/>
        <v>0.22627421952917953</v>
      </c>
      <c r="L28" s="7">
        <f t="shared" si="6"/>
        <v>19</v>
      </c>
      <c r="M28" s="18">
        <f t="shared" si="7"/>
        <v>1</v>
      </c>
      <c r="N28" s="18">
        <f t="shared" si="8"/>
        <v>0.22627421952917953</v>
      </c>
    </row>
    <row r="29" spans="1:14" x14ac:dyDescent="0.25">
      <c r="A29" s="7">
        <v>17</v>
      </c>
      <c r="B29" s="7" t="s">
        <v>84</v>
      </c>
      <c r="C29" s="8">
        <v>0.144875737114703</v>
      </c>
      <c r="D29" s="8">
        <v>7.7697150392704403E-2</v>
      </c>
      <c r="E29" s="8">
        <f t="shared" si="0"/>
        <v>0.86462098522864905</v>
      </c>
      <c r="F29" s="8">
        <f t="shared" si="1"/>
        <v>0.86462098522864905</v>
      </c>
      <c r="G29" s="7">
        <f t="shared" si="2"/>
        <v>25</v>
      </c>
      <c r="H29" s="8">
        <v>0.10445730609468599</v>
      </c>
      <c r="I29" s="8">
        <f t="shared" si="3"/>
        <v>0.35556418354048397</v>
      </c>
      <c r="J29" s="7">
        <f t="shared" si="4"/>
        <v>12</v>
      </c>
      <c r="K29" s="8">
        <f t="shared" si="5"/>
        <v>0.30742825468479346</v>
      </c>
      <c r="L29" s="7">
        <f t="shared" si="6"/>
        <v>24</v>
      </c>
      <c r="M29" s="18">
        <f t="shared" si="7"/>
        <v>1</v>
      </c>
      <c r="N29" s="18">
        <f t="shared" si="8"/>
        <v>0.30742825468479346</v>
      </c>
    </row>
    <row r="30" spans="1:14" x14ac:dyDescent="0.25">
      <c r="A30" s="7">
        <v>18</v>
      </c>
      <c r="B30" s="7" t="s">
        <v>85</v>
      </c>
      <c r="C30" s="8">
        <v>0.15169035597727101</v>
      </c>
      <c r="D30" s="8">
        <v>8.6990855248493898E-2</v>
      </c>
      <c r="E30" s="8">
        <f t="shared" si="0"/>
        <v>0.74375059934701904</v>
      </c>
      <c r="F30" s="8">
        <f t="shared" si="1"/>
        <v>0.74375059934701904</v>
      </c>
      <c r="G30" s="7">
        <f t="shared" si="2"/>
        <v>23</v>
      </c>
      <c r="H30" s="8">
        <v>0.11213084131866601</v>
      </c>
      <c r="I30" s="8">
        <f t="shared" si="3"/>
        <v>0.38168427402329225</v>
      </c>
      <c r="J30" s="7">
        <f t="shared" si="4"/>
        <v>19</v>
      </c>
      <c r="K30" s="8">
        <f t="shared" si="5"/>
        <v>0.28387790756615544</v>
      </c>
      <c r="L30" s="7">
        <f t="shared" si="6"/>
        <v>23</v>
      </c>
      <c r="M30" s="18">
        <f t="shared" si="7"/>
        <v>1</v>
      </c>
      <c r="N30" s="18">
        <f t="shared" si="8"/>
        <v>0.28387790756615544</v>
      </c>
    </row>
    <row r="31" spans="1:14" x14ac:dyDescent="0.25">
      <c r="A31" s="7">
        <v>19</v>
      </c>
      <c r="B31" s="7" t="s">
        <v>86</v>
      </c>
      <c r="C31" s="8">
        <v>0.14403668479186199</v>
      </c>
      <c r="D31" s="8">
        <v>6.0685379081266103E-2</v>
      </c>
      <c r="E31" s="8">
        <f t="shared" si="0"/>
        <v>1.373498970797842</v>
      </c>
      <c r="F31" s="8">
        <f t="shared" si="1"/>
        <v>1.373498970797842</v>
      </c>
      <c r="G31" s="7">
        <f t="shared" si="2"/>
        <v>31</v>
      </c>
      <c r="H31" s="8">
        <v>9.4040199080136305E-2</v>
      </c>
      <c r="I31" s="8">
        <f t="shared" si="3"/>
        <v>0.32010519757807804</v>
      </c>
      <c r="J31" s="7">
        <f t="shared" si="4"/>
        <v>7</v>
      </c>
      <c r="K31" s="8">
        <f t="shared" si="5"/>
        <v>0.43966415942053005</v>
      </c>
      <c r="L31" s="7">
        <f t="shared" si="6"/>
        <v>31</v>
      </c>
      <c r="M31" s="18">
        <f t="shared" si="7"/>
        <v>1</v>
      </c>
      <c r="N31" s="18">
        <f t="shared" si="8"/>
        <v>0.43966415942053005</v>
      </c>
    </row>
    <row r="32" spans="1:14" x14ac:dyDescent="0.25">
      <c r="A32" s="7">
        <v>20</v>
      </c>
      <c r="B32" s="7" t="s">
        <v>87</v>
      </c>
      <c r="C32" s="8">
        <v>0.21452695254534901</v>
      </c>
      <c r="D32" s="8">
        <v>0.123409126005242</v>
      </c>
      <c r="E32" s="8">
        <f t="shared" si="0"/>
        <v>0.73833945259637157</v>
      </c>
      <c r="F32" s="8">
        <f t="shared" si="1"/>
        <v>0.73833945259637157</v>
      </c>
      <c r="G32" s="7">
        <f t="shared" si="2"/>
        <v>22</v>
      </c>
      <c r="H32" s="8">
        <v>0.158194752219942</v>
      </c>
      <c r="I32" s="8">
        <f t="shared" si="3"/>
        <v>0.53848208436934153</v>
      </c>
      <c r="J32" s="7">
        <f t="shared" si="4"/>
        <v>29</v>
      </c>
      <c r="K32" s="8">
        <f t="shared" si="5"/>
        <v>0.39758256740621278</v>
      </c>
      <c r="L32" s="7">
        <f t="shared" si="6"/>
        <v>29</v>
      </c>
      <c r="M32" s="18">
        <f t="shared" si="7"/>
        <v>1</v>
      </c>
      <c r="N32" s="18">
        <f t="shared" si="8"/>
        <v>0.39758256740621278</v>
      </c>
    </row>
    <row r="33" spans="1:14" x14ac:dyDescent="0.25">
      <c r="A33" s="7">
        <v>23</v>
      </c>
      <c r="B33" s="7" t="s">
        <v>88</v>
      </c>
      <c r="C33" s="8">
        <v>0.18264084545433601</v>
      </c>
      <c r="D33" s="8">
        <v>0.102028954375461</v>
      </c>
      <c r="E33" s="8">
        <f t="shared" si="0"/>
        <v>0.79008837807185239</v>
      </c>
      <c r="F33" s="8">
        <f t="shared" si="1"/>
        <v>0.79008837807185239</v>
      </c>
      <c r="G33" s="7">
        <f t="shared" si="2"/>
        <v>24</v>
      </c>
      <c r="H33" s="8">
        <v>0.13335646891531</v>
      </c>
      <c r="I33" s="8">
        <f t="shared" si="3"/>
        <v>0.45393458593248504</v>
      </c>
      <c r="J33" s="7">
        <f t="shared" si="4"/>
        <v>28</v>
      </c>
      <c r="K33" s="8">
        <f t="shared" si="5"/>
        <v>0.35864844075011498</v>
      </c>
      <c r="L33" s="7">
        <f t="shared" si="6"/>
        <v>26</v>
      </c>
      <c r="M33" s="18">
        <f t="shared" si="7"/>
        <v>1</v>
      </c>
      <c r="N33" s="18">
        <f t="shared" si="8"/>
        <v>0.35864844075011498</v>
      </c>
    </row>
    <row r="34" spans="1:14" x14ac:dyDescent="0.25">
      <c r="A34" s="7">
        <v>25</v>
      </c>
      <c r="B34" s="7" t="s">
        <v>89</v>
      </c>
      <c r="C34" s="8">
        <v>0.148850811061188</v>
      </c>
      <c r="D34" s="8">
        <v>0.104647658633358</v>
      </c>
      <c r="E34" s="8">
        <f t="shared" si="0"/>
        <v>0.4223998224623402</v>
      </c>
      <c r="F34" s="8">
        <f t="shared" si="1"/>
        <v>0.4223998224623402</v>
      </c>
      <c r="G34" s="7">
        <f t="shared" si="2"/>
        <v>8</v>
      </c>
      <c r="H34" s="8">
        <v>0.12356112881329299</v>
      </c>
      <c r="I34" s="8">
        <f t="shared" si="3"/>
        <v>0.42059204402624473</v>
      </c>
      <c r="J34" s="7">
        <f t="shared" si="4"/>
        <v>24</v>
      </c>
      <c r="K34" s="8">
        <f t="shared" si="5"/>
        <v>0.17765800472575854</v>
      </c>
      <c r="L34" s="7">
        <f t="shared" si="6"/>
        <v>10</v>
      </c>
      <c r="M34" s="18">
        <f t="shared" si="7"/>
        <v>1</v>
      </c>
      <c r="N34" s="18">
        <f t="shared" si="8"/>
        <v>0.17765800472575854</v>
      </c>
    </row>
    <row r="35" spans="1:14" x14ac:dyDescent="0.25">
      <c r="A35" s="7">
        <v>27</v>
      </c>
      <c r="B35" s="7" t="s">
        <v>90</v>
      </c>
      <c r="C35" s="8">
        <v>0.17850718718404801</v>
      </c>
      <c r="D35" s="8">
        <v>9.5312301508707606E-2</v>
      </c>
      <c r="E35" s="8">
        <f t="shared" si="0"/>
        <v>0.87286619207007432</v>
      </c>
      <c r="F35" s="8">
        <f t="shared" si="1"/>
        <v>0.87286619207007432</v>
      </c>
      <c r="G35" s="7">
        <f t="shared" si="2"/>
        <v>26</v>
      </c>
      <c r="H35" s="8">
        <v>0.128623965365572</v>
      </c>
      <c r="I35" s="8">
        <f t="shared" si="3"/>
        <v>0.43782552833109778</v>
      </c>
      <c r="J35" s="7">
        <f t="shared" si="4"/>
        <v>25</v>
      </c>
      <c r="K35" s="8">
        <f t="shared" si="5"/>
        <v>0.38216310170543377</v>
      </c>
      <c r="L35" s="7">
        <f t="shared" si="6"/>
        <v>27</v>
      </c>
      <c r="M35" s="18">
        <f t="shared" si="7"/>
        <v>1</v>
      </c>
      <c r="N35" s="18">
        <f t="shared" si="8"/>
        <v>0.38216310170543377</v>
      </c>
    </row>
    <row r="36" spans="1:14" x14ac:dyDescent="0.25">
      <c r="A36" s="7">
        <v>41</v>
      </c>
      <c r="B36" s="7" t="s">
        <v>91</v>
      </c>
      <c r="C36" s="8">
        <v>0.125417771437908</v>
      </c>
      <c r="D36" s="8">
        <v>6.4650385160725493E-2</v>
      </c>
      <c r="E36" s="8">
        <f t="shared" si="0"/>
        <v>0.93993850347697738</v>
      </c>
      <c r="F36" s="8">
        <f t="shared" si="1"/>
        <v>0.93993850347697738</v>
      </c>
      <c r="G36" s="7">
        <f t="shared" si="2"/>
        <v>28</v>
      </c>
      <c r="H36" s="8">
        <v>8.6026011374743999E-2</v>
      </c>
      <c r="I36" s="8">
        <f t="shared" si="3"/>
        <v>0.29282555372410962</v>
      </c>
      <c r="J36" s="7">
        <f t="shared" si="4"/>
        <v>3</v>
      </c>
      <c r="K36" s="8">
        <f t="shared" si="5"/>
        <v>0.27523801274725684</v>
      </c>
      <c r="L36" s="7">
        <f t="shared" si="6"/>
        <v>22</v>
      </c>
      <c r="M36" s="18">
        <f t="shared" si="7"/>
        <v>1</v>
      </c>
      <c r="N36" s="18">
        <f t="shared" si="8"/>
        <v>0.27523801274725684</v>
      </c>
    </row>
    <row r="37" spans="1:14" x14ac:dyDescent="0.25">
      <c r="A37" s="7">
        <v>44</v>
      </c>
      <c r="B37" s="7" t="s">
        <v>92</v>
      </c>
      <c r="C37" s="8">
        <v>0.11498334994362</v>
      </c>
      <c r="D37" s="8">
        <v>6.9112636745850095E-2</v>
      </c>
      <c r="E37" s="8">
        <f t="shared" si="0"/>
        <v>0.66370949449449612</v>
      </c>
      <c r="F37" s="8">
        <f t="shared" si="1"/>
        <v>0.66370949449449612</v>
      </c>
      <c r="G37" s="7">
        <f t="shared" si="2"/>
        <v>20</v>
      </c>
      <c r="H37" s="8">
        <v>8.9915491043965207E-2</v>
      </c>
      <c r="I37" s="8">
        <f t="shared" si="3"/>
        <v>0.30606502652585271</v>
      </c>
      <c r="J37" s="7">
        <f t="shared" si="4"/>
        <v>5</v>
      </c>
      <c r="K37" s="8">
        <f t="shared" si="5"/>
        <v>0.20313826403791824</v>
      </c>
      <c r="L37" s="7">
        <f t="shared" si="6"/>
        <v>13</v>
      </c>
      <c r="M37" s="18">
        <f t="shared" si="7"/>
        <v>1</v>
      </c>
      <c r="N37" s="18">
        <f t="shared" si="8"/>
        <v>0.20313826403791824</v>
      </c>
    </row>
    <row r="38" spans="1:14" x14ac:dyDescent="0.25">
      <c r="A38" s="7">
        <v>47</v>
      </c>
      <c r="B38" s="7" t="s">
        <v>93</v>
      </c>
      <c r="C38" s="8">
        <v>0.167877654577647</v>
      </c>
      <c r="D38" s="8">
        <v>5.4963978234019703E-2</v>
      </c>
      <c r="E38" s="8">
        <f t="shared" si="0"/>
        <v>2.0543213932382334</v>
      </c>
      <c r="F38" s="8">
        <f t="shared" si="1"/>
        <v>2.0543213932382334</v>
      </c>
      <c r="G38" s="7">
        <f t="shared" si="2"/>
        <v>33</v>
      </c>
      <c r="H38" s="8">
        <v>9.8294983339891201E-2</v>
      </c>
      <c r="I38" s="8">
        <f t="shared" si="3"/>
        <v>0.33458813752762379</v>
      </c>
      <c r="J38" s="7">
        <f t="shared" si="4"/>
        <v>8</v>
      </c>
      <c r="K38" s="8">
        <f t="shared" si="5"/>
        <v>0.68735156884673376</v>
      </c>
      <c r="L38" s="7">
        <f t="shared" si="6"/>
        <v>33</v>
      </c>
      <c r="M38" s="18">
        <f t="shared" si="7"/>
        <v>1</v>
      </c>
      <c r="N38" s="18">
        <f t="shared" si="8"/>
        <v>0.68735156884673376</v>
      </c>
    </row>
    <row r="39" spans="1:14" x14ac:dyDescent="0.25">
      <c r="A39" s="7">
        <v>50</v>
      </c>
      <c r="B39" s="7" t="s">
        <v>94</v>
      </c>
      <c r="C39" s="8">
        <v>0.13758358245931701</v>
      </c>
      <c r="D39" s="8">
        <v>9.4736987034192296E-2</v>
      </c>
      <c r="E39" s="8">
        <f t="shared" si="0"/>
        <v>0.45226892649288708</v>
      </c>
      <c r="F39" s="8">
        <f t="shared" si="1"/>
        <v>0.45226892649288708</v>
      </c>
      <c r="G39" s="7">
        <f t="shared" si="2"/>
        <v>11</v>
      </c>
      <c r="H39" s="8">
        <v>0.111904897614578</v>
      </c>
      <c r="I39" s="8">
        <f t="shared" si="3"/>
        <v>0.38091518001087971</v>
      </c>
      <c r="J39" s="7">
        <f t="shared" si="4"/>
        <v>18</v>
      </c>
      <c r="K39" s="8">
        <f t="shared" si="5"/>
        <v>0.1722760995483654</v>
      </c>
      <c r="L39" s="7">
        <f t="shared" si="6"/>
        <v>9</v>
      </c>
      <c r="M39" s="18">
        <f t="shared" si="7"/>
        <v>1</v>
      </c>
      <c r="N39" s="18">
        <f t="shared" si="8"/>
        <v>0.1722760995483654</v>
      </c>
    </row>
    <row r="40" spans="1:14" x14ac:dyDescent="0.25">
      <c r="A40" s="7">
        <v>52</v>
      </c>
      <c r="B40" s="7" t="s">
        <v>95</v>
      </c>
      <c r="C40" s="8">
        <v>8.3109516866446298E-2</v>
      </c>
      <c r="D40" s="8">
        <v>4.3648250125252898E-2</v>
      </c>
      <c r="E40" s="8">
        <f t="shared" si="0"/>
        <v>0.90407442745025191</v>
      </c>
      <c r="F40" s="8">
        <f t="shared" si="1"/>
        <v>0.90407442745025191</v>
      </c>
      <c r="G40" s="7">
        <f t="shared" si="2"/>
        <v>27</v>
      </c>
      <c r="H40" s="8">
        <v>6.1445807238140901E-2</v>
      </c>
      <c r="I40" s="8">
        <f t="shared" si="3"/>
        <v>0.20915653580814478</v>
      </c>
      <c r="J40" s="7">
        <f t="shared" si="4"/>
        <v>1</v>
      </c>
      <c r="K40" s="8">
        <f t="shared" si="5"/>
        <v>0.18909307535822661</v>
      </c>
      <c r="L40" s="7">
        <f t="shared" si="6"/>
        <v>12</v>
      </c>
      <c r="M40" s="18">
        <f t="shared" si="7"/>
        <v>1</v>
      </c>
      <c r="N40" s="18">
        <f t="shared" si="8"/>
        <v>0.18909307535822661</v>
      </c>
    </row>
    <row r="41" spans="1:14" x14ac:dyDescent="0.25">
      <c r="A41" s="7">
        <v>54</v>
      </c>
      <c r="B41" s="7" t="s">
        <v>96</v>
      </c>
      <c r="C41" s="8">
        <v>0.15297484054591701</v>
      </c>
      <c r="D41" s="8">
        <v>9.8408088631770405E-2</v>
      </c>
      <c r="E41" s="8">
        <f t="shared" si="0"/>
        <v>0.55449458141929697</v>
      </c>
      <c r="F41" s="8">
        <f t="shared" si="1"/>
        <v>0.55449458141929697</v>
      </c>
      <c r="G41" s="7">
        <f t="shared" si="2"/>
        <v>14</v>
      </c>
      <c r="H41" s="8">
        <v>0.119298033968897</v>
      </c>
      <c r="I41" s="8">
        <f t="shared" si="3"/>
        <v>0.40608081552175601</v>
      </c>
      <c r="J41" s="7">
        <f t="shared" si="4"/>
        <v>23</v>
      </c>
      <c r="K41" s="8">
        <f t="shared" si="5"/>
        <v>0.22516961182514286</v>
      </c>
      <c r="L41" s="7">
        <f t="shared" si="6"/>
        <v>18</v>
      </c>
      <c r="M41" s="18">
        <f t="shared" si="7"/>
        <v>1</v>
      </c>
      <c r="N41" s="18">
        <f t="shared" si="8"/>
        <v>0.22516961182514286</v>
      </c>
    </row>
    <row r="42" spans="1:14" x14ac:dyDescent="0.25">
      <c r="A42" s="7">
        <v>63</v>
      </c>
      <c r="B42" s="7" t="s">
        <v>97</v>
      </c>
      <c r="C42" s="8">
        <v>0.16205729734837501</v>
      </c>
      <c r="D42" s="8">
        <v>0.111605548358512</v>
      </c>
      <c r="E42" s="8">
        <f t="shared" si="0"/>
        <v>0.45205412931439742</v>
      </c>
      <c r="F42" s="8">
        <f t="shared" si="1"/>
        <v>0.45205412931439742</v>
      </c>
      <c r="G42" s="7">
        <f t="shared" si="2"/>
        <v>10</v>
      </c>
      <c r="H42" s="8">
        <v>0.13253914053465901</v>
      </c>
      <c r="I42" s="8">
        <f t="shared" si="3"/>
        <v>0.45115246652680929</v>
      </c>
      <c r="J42" s="7">
        <f t="shared" si="4"/>
        <v>27</v>
      </c>
      <c r="K42" s="8">
        <f t="shared" si="5"/>
        <v>0.2039453354438196</v>
      </c>
      <c r="L42" s="7">
        <f t="shared" si="6"/>
        <v>14</v>
      </c>
      <c r="M42" s="18">
        <f t="shared" si="7"/>
        <v>1</v>
      </c>
      <c r="N42" s="18">
        <f t="shared" si="8"/>
        <v>0.2039453354438196</v>
      </c>
    </row>
    <row r="43" spans="1:14" x14ac:dyDescent="0.25">
      <c r="A43" s="7">
        <v>66</v>
      </c>
      <c r="B43" s="7" t="s">
        <v>98</v>
      </c>
      <c r="C43" s="8">
        <v>0.13633055273145001</v>
      </c>
      <c r="D43" s="8">
        <v>8.4778468089562298E-2</v>
      </c>
      <c r="E43" s="8">
        <f t="shared" si="0"/>
        <v>0.6080799264670208</v>
      </c>
      <c r="F43" s="8">
        <f t="shared" si="1"/>
        <v>0.6080799264670208</v>
      </c>
      <c r="G43" s="7">
        <f t="shared" si="2"/>
        <v>17</v>
      </c>
      <c r="H43" s="8">
        <v>0.10564119851067701</v>
      </c>
      <c r="I43" s="8">
        <f t="shared" si="3"/>
        <v>0.35959405714176218</v>
      </c>
      <c r="J43" s="7">
        <f t="shared" si="4"/>
        <v>13</v>
      </c>
      <c r="K43" s="8">
        <f t="shared" si="5"/>
        <v>0.21866192782474042</v>
      </c>
      <c r="L43" s="7">
        <f t="shared" si="6"/>
        <v>17</v>
      </c>
      <c r="M43" s="18">
        <f t="shared" si="7"/>
        <v>1</v>
      </c>
      <c r="N43" s="18">
        <f t="shared" si="8"/>
        <v>0.21866192782474042</v>
      </c>
    </row>
    <row r="44" spans="1:14" x14ac:dyDescent="0.25">
      <c r="A44" s="7">
        <v>68</v>
      </c>
      <c r="B44" s="7" t="s">
        <v>99</v>
      </c>
      <c r="C44" s="8">
        <v>0.131650862392896</v>
      </c>
      <c r="D44" s="8">
        <v>9.0411452330080494E-2</v>
      </c>
      <c r="E44" s="8">
        <f t="shared" si="0"/>
        <v>0.4561303795038682</v>
      </c>
      <c r="F44" s="8">
        <f t="shared" si="1"/>
        <v>0.4561303795038682</v>
      </c>
      <c r="G44" s="7">
        <f t="shared" si="2"/>
        <v>12</v>
      </c>
      <c r="H44" s="8">
        <v>0.107456760216056</v>
      </c>
      <c r="I44" s="8">
        <f t="shared" si="3"/>
        <v>0.3657740816855245</v>
      </c>
      <c r="J44" s="7">
        <f t="shared" si="4"/>
        <v>16</v>
      </c>
      <c r="K44" s="8">
        <f t="shared" si="5"/>
        <v>0.16684067069189717</v>
      </c>
      <c r="L44" s="7">
        <f t="shared" si="6"/>
        <v>8</v>
      </c>
      <c r="M44" s="18">
        <f t="shared" si="7"/>
        <v>1</v>
      </c>
      <c r="N44" s="18">
        <f t="shared" si="8"/>
        <v>0.16684067069189717</v>
      </c>
    </row>
    <row r="45" spans="1:14" x14ac:dyDescent="0.25">
      <c r="A45" s="7">
        <v>70</v>
      </c>
      <c r="B45" s="7" t="s">
        <v>100</v>
      </c>
      <c r="C45" s="8">
        <v>0.16094628656717699</v>
      </c>
      <c r="D45" s="8">
        <v>7.5706242078887306E-2</v>
      </c>
      <c r="E45" s="8">
        <f t="shared" si="0"/>
        <v>1.1259315235785707</v>
      </c>
      <c r="F45" s="8">
        <f t="shared" si="1"/>
        <v>1.1259315235785707</v>
      </c>
      <c r="G45" s="7">
        <f t="shared" si="2"/>
        <v>30</v>
      </c>
      <c r="H45" s="8">
        <v>0.10579600354079401</v>
      </c>
      <c r="I45" s="8">
        <f t="shared" si="3"/>
        <v>0.36012100088748372</v>
      </c>
      <c r="J45" s="7">
        <f t="shared" si="4"/>
        <v>14</v>
      </c>
      <c r="K45" s="8">
        <f t="shared" si="5"/>
        <v>0.40547158720188436</v>
      </c>
      <c r="L45" s="7">
        <f t="shared" si="6"/>
        <v>30</v>
      </c>
      <c r="M45" s="18">
        <f t="shared" si="7"/>
        <v>1</v>
      </c>
      <c r="N45" s="18">
        <f t="shared" si="8"/>
        <v>0.40547158720188436</v>
      </c>
    </row>
    <row r="46" spans="1:14" x14ac:dyDescent="0.25">
      <c r="A46" s="7">
        <v>73</v>
      </c>
      <c r="B46" s="7" t="s">
        <v>101</v>
      </c>
      <c r="C46" s="8">
        <v>0.20684552982306001</v>
      </c>
      <c r="D46" s="8">
        <v>0.13209013061966601</v>
      </c>
      <c r="E46" s="8">
        <f t="shared" si="0"/>
        <v>0.56594235203416599</v>
      </c>
      <c r="F46" s="8">
        <f t="shared" si="1"/>
        <v>0.56594235203416599</v>
      </c>
      <c r="G46" s="7">
        <f t="shared" si="2"/>
        <v>15</v>
      </c>
      <c r="H46" s="8">
        <v>0.16070570095653</v>
      </c>
      <c r="I46" s="8">
        <f t="shared" si="3"/>
        <v>0.5470291498721378</v>
      </c>
      <c r="J46" s="7">
        <f t="shared" si="4"/>
        <v>30</v>
      </c>
      <c r="K46" s="8">
        <f t="shared" si="5"/>
        <v>0.30958696370988797</v>
      </c>
      <c r="L46" s="7">
        <f t="shared" si="6"/>
        <v>25</v>
      </c>
      <c r="M46" s="18">
        <f t="shared" si="7"/>
        <v>1</v>
      </c>
      <c r="N46" s="18">
        <f t="shared" si="8"/>
        <v>0.30958696370988797</v>
      </c>
    </row>
    <row r="47" spans="1:14" x14ac:dyDescent="0.25">
      <c r="A47" s="7">
        <v>76</v>
      </c>
      <c r="B47" s="7" t="s">
        <v>102</v>
      </c>
      <c r="C47" s="8">
        <v>0.163933872801239</v>
      </c>
      <c r="D47" s="8">
        <v>0.104351828696016</v>
      </c>
      <c r="E47" s="8">
        <f t="shared" si="0"/>
        <v>0.57097268777904753</v>
      </c>
      <c r="F47" s="8">
        <f t="shared" si="1"/>
        <v>0.57097268777904753</v>
      </c>
      <c r="G47" s="7">
        <f t="shared" si="2"/>
        <v>16</v>
      </c>
      <c r="H47" s="8">
        <v>0.131214239793948</v>
      </c>
      <c r="I47" s="8">
        <f t="shared" si="3"/>
        <v>0.44664261204409772</v>
      </c>
      <c r="J47" s="7">
        <f t="shared" si="4"/>
        <v>26</v>
      </c>
      <c r="K47" s="8">
        <f t="shared" si="5"/>
        <v>0.25502073267547287</v>
      </c>
      <c r="L47" s="7">
        <f t="shared" si="6"/>
        <v>20</v>
      </c>
      <c r="M47" s="18">
        <f t="shared" si="7"/>
        <v>1</v>
      </c>
      <c r="N47" s="18">
        <f t="shared" si="8"/>
        <v>0.25502073267547287</v>
      </c>
    </row>
    <row r="48" spans="1:14" x14ac:dyDescent="0.25">
      <c r="A48" s="7">
        <v>81</v>
      </c>
      <c r="B48" s="7" t="s">
        <v>103</v>
      </c>
      <c r="C48" s="8">
        <v>0.29720331496228602</v>
      </c>
      <c r="D48" s="8">
        <v>0.29105483977191898</v>
      </c>
      <c r="E48" s="8">
        <f t="shared" si="0"/>
        <v>2.112479969474209E-2</v>
      </c>
      <c r="F48" s="8">
        <f t="shared" si="1"/>
        <v>2.112479969474209E-2</v>
      </c>
      <c r="G48" s="7">
        <f t="shared" si="2"/>
        <v>1</v>
      </c>
      <c r="H48" s="8">
        <v>0.293779044488019</v>
      </c>
      <c r="I48" s="8">
        <f t="shared" si="3"/>
        <v>1</v>
      </c>
      <c r="J48" s="7">
        <f t="shared" si="4"/>
        <v>33</v>
      </c>
      <c r="K48" s="8">
        <f t="shared" si="5"/>
        <v>2.112479969474209E-2</v>
      </c>
      <c r="L48" s="7">
        <f t="shared" si="6"/>
        <v>2</v>
      </c>
      <c r="M48" s="18">
        <f t="shared" si="7"/>
        <v>1</v>
      </c>
      <c r="N48" s="18">
        <f t="shared" si="8"/>
        <v>2.112479969474209E-2</v>
      </c>
    </row>
    <row r="49" spans="1:25" x14ac:dyDescent="0.25">
      <c r="A49" s="7">
        <v>85</v>
      </c>
      <c r="B49" s="7" t="s">
        <v>104</v>
      </c>
      <c r="C49" s="8">
        <v>0.142372606895703</v>
      </c>
      <c r="D49" s="8">
        <v>9.7508111026955294E-2</v>
      </c>
      <c r="E49" s="8">
        <f t="shared" si="0"/>
        <v>0.46011039898358086</v>
      </c>
      <c r="F49" s="8">
        <f t="shared" si="1"/>
        <v>0.46011039898358086</v>
      </c>
      <c r="G49" s="7">
        <f t="shared" si="2"/>
        <v>13</v>
      </c>
      <c r="H49" s="8">
        <v>0.118733880551463</v>
      </c>
      <c r="I49" s="8">
        <f t="shared" si="3"/>
        <v>0.40416048312222369</v>
      </c>
      <c r="J49" s="7">
        <f t="shared" si="4"/>
        <v>22</v>
      </c>
      <c r="K49" s="8">
        <f t="shared" si="5"/>
        <v>0.18595844114276314</v>
      </c>
      <c r="L49" s="7">
        <f t="shared" si="6"/>
        <v>11</v>
      </c>
      <c r="M49" s="18">
        <f t="shared" si="7"/>
        <v>1</v>
      </c>
      <c r="N49" s="18">
        <f t="shared" si="8"/>
        <v>0.18595844114276314</v>
      </c>
    </row>
    <row r="50" spans="1:25" x14ac:dyDescent="0.25">
      <c r="A50" s="7">
        <v>86</v>
      </c>
      <c r="B50" s="7" t="s">
        <v>105</v>
      </c>
      <c r="C50" s="8">
        <v>0.25483101208519598</v>
      </c>
      <c r="D50" s="8">
        <v>0.22624194377614401</v>
      </c>
      <c r="E50" s="8">
        <f t="shared" si="0"/>
        <v>0.12636502247054393</v>
      </c>
      <c r="F50" s="8">
        <f t="shared" si="1"/>
        <v>0.12636502247054393</v>
      </c>
      <c r="G50" s="7">
        <f t="shared" si="2"/>
        <v>3</v>
      </c>
      <c r="H50" s="8">
        <v>0.23812747765115799</v>
      </c>
      <c r="I50" s="8">
        <f t="shared" si="3"/>
        <v>0.8105665877773981</v>
      </c>
      <c r="J50" s="7">
        <f t="shared" si="4"/>
        <v>32</v>
      </c>
      <c r="K50" s="8">
        <f t="shared" si="5"/>
        <v>0.10242726507836303</v>
      </c>
      <c r="L50" s="7">
        <f t="shared" si="6"/>
        <v>7</v>
      </c>
      <c r="M50" s="18">
        <f t="shared" si="7"/>
        <v>1</v>
      </c>
      <c r="N50" s="18">
        <f t="shared" si="8"/>
        <v>0.10242726507836303</v>
      </c>
    </row>
    <row r="51" spans="1:25" x14ac:dyDescent="0.25">
      <c r="A51" s="7">
        <v>88</v>
      </c>
      <c r="B51" s="7" t="s">
        <v>106</v>
      </c>
      <c r="C51" s="8">
        <v>7.6655101261083797E-2</v>
      </c>
      <c r="D51" s="8">
        <v>6.2313085870007799E-2</v>
      </c>
      <c r="E51" s="8">
        <f t="shared" si="0"/>
        <v>0.23016057046179797</v>
      </c>
      <c r="F51" s="8">
        <f t="shared" si="1"/>
        <v>0.23016057046179797</v>
      </c>
      <c r="G51" s="7">
        <f t="shared" si="2"/>
        <v>6</v>
      </c>
      <c r="H51" s="8">
        <v>6.8735802821051406E-2</v>
      </c>
      <c r="I51" s="8">
        <f t="shared" si="3"/>
        <v>0.23397108851259338</v>
      </c>
      <c r="J51" s="7">
        <f t="shared" si="4"/>
        <v>2</v>
      </c>
      <c r="K51" s="8">
        <f t="shared" si="5"/>
        <v>5.3850919203626314E-2</v>
      </c>
      <c r="L51" s="7">
        <f t="shared" si="6"/>
        <v>4</v>
      </c>
      <c r="M51" s="18">
        <f t="shared" si="7"/>
        <v>1</v>
      </c>
      <c r="N51" s="18">
        <f t="shared" si="8"/>
        <v>5.3850919203626314E-2</v>
      </c>
    </row>
    <row r="52" spans="1:25" x14ac:dyDescent="0.25">
      <c r="A52" s="7">
        <v>91</v>
      </c>
      <c r="B52" s="7" t="s">
        <v>107</v>
      </c>
      <c r="C52" s="8">
        <v>8.8046795624417001E-2</v>
      </c>
      <c r="D52" s="8">
        <v>9.2334499760952496E-2</v>
      </c>
      <c r="E52" s="8">
        <f t="shared" si="0"/>
        <v>-4.6436642291191897E-2</v>
      </c>
      <c r="F52" s="8">
        <f t="shared" si="1"/>
        <v>4.6436642291191897E-2</v>
      </c>
      <c r="G52" s="7">
        <f t="shared" si="2"/>
        <v>2</v>
      </c>
      <c r="H52" s="8">
        <v>8.7993182190454794E-2</v>
      </c>
      <c r="I52" s="8">
        <f t="shared" si="3"/>
        <v>0.29952164336229015</v>
      </c>
      <c r="J52" s="7">
        <f t="shared" si="4"/>
        <v>4</v>
      </c>
      <c r="K52" s="8">
        <f t="shared" si="5"/>
        <v>1.3908779411284619E-2</v>
      </c>
      <c r="L52" s="7">
        <f t="shared" si="6"/>
        <v>1</v>
      </c>
      <c r="M52" s="18">
        <f t="shared" si="7"/>
        <v>-1</v>
      </c>
      <c r="N52" s="18">
        <f t="shared" si="8"/>
        <v>-1.3908779411284619E-2</v>
      </c>
    </row>
    <row r="53" spans="1:25" x14ac:dyDescent="0.25">
      <c r="A53" s="7">
        <v>94</v>
      </c>
      <c r="B53" s="7" t="s">
        <v>108</v>
      </c>
      <c r="C53" s="8">
        <v>0.12916418981790601</v>
      </c>
      <c r="D53" s="8">
        <v>0.108699824055772</v>
      </c>
      <c r="E53" s="8">
        <f t="shared" si="0"/>
        <v>0.18826493915605691</v>
      </c>
      <c r="F53" s="8">
        <f t="shared" si="1"/>
        <v>0.18826493915605691</v>
      </c>
      <c r="G53" s="7">
        <f t="shared" si="2"/>
        <v>5</v>
      </c>
      <c r="H53" s="8">
        <v>0.11652903251640701</v>
      </c>
      <c r="I53" s="8">
        <f t="shared" si="3"/>
        <v>0.39665535953895897</v>
      </c>
      <c r="J53" s="7">
        <f t="shared" si="4"/>
        <v>21</v>
      </c>
      <c r="K53" s="8">
        <f t="shared" si="5"/>
        <v>7.467629712952599E-2</v>
      </c>
      <c r="L53" s="7">
        <f t="shared" si="6"/>
        <v>5</v>
      </c>
      <c r="M53" s="18">
        <f t="shared" si="7"/>
        <v>1</v>
      </c>
      <c r="N53" s="18">
        <f t="shared" si="8"/>
        <v>7.467629712952599E-2</v>
      </c>
    </row>
    <row r="54" spans="1:25" x14ac:dyDescent="0.25">
      <c r="A54" s="7">
        <v>95</v>
      </c>
      <c r="B54" s="7" t="s">
        <v>109</v>
      </c>
      <c r="C54" s="8">
        <v>0.113125982940336</v>
      </c>
      <c r="D54" s="8">
        <v>6.7838913028158504E-2</v>
      </c>
      <c r="E54" s="8">
        <f t="shared" si="0"/>
        <v>0.66756774085368664</v>
      </c>
      <c r="F54" s="8">
        <f t="shared" si="1"/>
        <v>0.66756774085368664</v>
      </c>
      <c r="G54" s="7">
        <f t="shared" si="2"/>
        <v>21</v>
      </c>
      <c r="H54" s="8">
        <v>8.9991574291344995E-2</v>
      </c>
      <c r="I54" s="8">
        <f t="shared" si="3"/>
        <v>0.30632400771871615</v>
      </c>
      <c r="J54" s="7">
        <f t="shared" si="4"/>
        <v>6</v>
      </c>
      <c r="K54" s="8">
        <f t="shared" si="5"/>
        <v>0.2044920258020306</v>
      </c>
      <c r="L54" s="7">
        <f t="shared" si="6"/>
        <v>15</v>
      </c>
      <c r="M54" s="18">
        <f t="shared" si="7"/>
        <v>1</v>
      </c>
      <c r="N54" s="18">
        <f t="shared" si="8"/>
        <v>0.2044920258020306</v>
      </c>
    </row>
    <row r="55" spans="1:25" x14ac:dyDescent="0.25">
      <c r="A55" s="7">
        <v>97</v>
      </c>
      <c r="B55" s="7" t="s">
        <v>110</v>
      </c>
      <c r="C55" s="8">
        <v>8.2054438807098104E-2</v>
      </c>
      <c r="D55" s="8">
        <v>0.110779388883386</v>
      </c>
      <c r="E55" s="8">
        <f t="shared" si="0"/>
        <v>-0.25929868692926039</v>
      </c>
      <c r="F55" s="8">
        <f t="shared" si="1"/>
        <v>0.25929868692926039</v>
      </c>
      <c r="G55" s="7">
        <f t="shared" si="2"/>
        <v>7</v>
      </c>
      <c r="H55" s="8">
        <v>9.8547702751887206E-2</v>
      </c>
      <c r="I55" s="8">
        <f t="shared" si="3"/>
        <v>0.33544837387442117</v>
      </c>
      <c r="J55" s="7">
        <f t="shared" si="4"/>
        <v>9</v>
      </c>
      <c r="K55" s="8">
        <f t="shared" si="5"/>
        <v>8.6981322878193032E-2</v>
      </c>
      <c r="L55" s="7">
        <f t="shared" si="6"/>
        <v>6</v>
      </c>
      <c r="M55" s="18">
        <f t="shared" si="7"/>
        <v>-1</v>
      </c>
      <c r="N55" s="18">
        <f t="shared" si="8"/>
        <v>-8.6981322878193032E-2</v>
      </c>
    </row>
    <row r="56" spans="1:25" x14ac:dyDescent="0.25">
      <c r="A56" s="7">
        <v>99</v>
      </c>
      <c r="B56" s="7" t="s">
        <v>111</v>
      </c>
      <c r="C56" s="8">
        <v>0.22645391366423501</v>
      </c>
      <c r="D56" s="8">
        <v>0.158995458256938</v>
      </c>
      <c r="E56" s="8">
        <f t="shared" si="0"/>
        <v>0.42427913442837822</v>
      </c>
      <c r="F56" s="8">
        <f t="shared" si="1"/>
        <v>0.42427913442837822</v>
      </c>
      <c r="G56" s="7">
        <f t="shared" si="2"/>
        <v>9</v>
      </c>
      <c r="H56" s="8">
        <v>0.18854126135282001</v>
      </c>
      <c r="I56" s="8">
        <f t="shared" si="3"/>
        <v>0.64177913602176329</v>
      </c>
      <c r="J56" s="7">
        <f t="shared" si="4"/>
        <v>31</v>
      </c>
      <c r="K56" s="8">
        <f t="shared" si="5"/>
        <v>0.27229349632550615</v>
      </c>
      <c r="L56" s="7">
        <f t="shared" si="6"/>
        <v>21</v>
      </c>
      <c r="M56" s="18">
        <f t="shared" si="7"/>
        <v>1</v>
      </c>
      <c r="N56" s="18">
        <f t="shared" si="8"/>
        <v>0.27229349632550615</v>
      </c>
    </row>
    <row r="57" spans="1:25" customFormat="1" ht="13.35" customHeight="1" x14ac:dyDescent="0.25">
      <c r="A57" s="30" t="s">
        <v>112</v>
      </c>
      <c r="B57" s="30"/>
      <c r="C57" s="30"/>
      <c r="D57" s="30"/>
      <c r="E57" s="30"/>
      <c r="F57" s="30"/>
      <c r="G57" s="30"/>
      <c r="H57" s="30"/>
      <c r="I57" s="30"/>
      <c r="J57" s="30"/>
      <c r="K57" s="30"/>
      <c r="L57" s="30"/>
      <c r="M57" s="18"/>
      <c r="N57" s="18"/>
      <c r="O57" s="18"/>
      <c r="P57" s="18"/>
      <c r="Q57" s="18"/>
      <c r="R57" s="18"/>
      <c r="S57" s="18"/>
      <c r="T57" s="18"/>
      <c r="U57" s="18"/>
      <c r="V57" s="18"/>
      <c r="W57" s="18"/>
      <c r="X57" s="18"/>
      <c r="Y57" s="18"/>
    </row>
    <row r="58" spans="1:25" customFormat="1" ht="13.35" customHeight="1" x14ac:dyDescent="0.25">
      <c r="A58" s="31" t="s">
        <v>113</v>
      </c>
      <c r="B58" s="31"/>
      <c r="C58" s="19">
        <f>AVERAGE(C24:C56)</f>
        <v>0.15234208223387255</v>
      </c>
      <c r="D58" s="19">
        <f>AVERAGE(D24:D56)</f>
        <v>9.9899378725653173E-2</v>
      </c>
      <c r="E58" s="19">
        <f>AVERAGE(E24:E56)</f>
        <v>0.64114993841798407</v>
      </c>
      <c r="F58" s="19">
        <f>AVERAGE(F24:F56)</f>
        <v>0.65967935231013264</v>
      </c>
      <c r="G58" s="15" t="s">
        <v>114</v>
      </c>
      <c r="H58" s="19">
        <f>AVERAGE(H24:H56)</f>
        <v>0.12113314276393988</v>
      </c>
      <c r="I58" s="19">
        <f>AVERAGE(I24:I56)</f>
        <v>0.41232737677067355</v>
      </c>
      <c r="J58" s="15" t="s">
        <v>114</v>
      </c>
      <c r="K58" s="19">
        <f>AVERAGE(K24:K56)</f>
        <v>0.24781533258800528</v>
      </c>
      <c r="L58" s="15" t="s">
        <v>114</v>
      </c>
      <c r="M58" s="18"/>
      <c r="N58" s="18"/>
      <c r="O58" s="18"/>
      <c r="P58" s="18"/>
      <c r="Q58" s="18"/>
      <c r="R58" s="18"/>
      <c r="S58" s="18"/>
      <c r="T58" s="18"/>
      <c r="U58" s="18"/>
      <c r="V58" s="18"/>
      <c r="W58" s="18"/>
      <c r="X58" s="18"/>
      <c r="Y58" s="18"/>
    </row>
    <row r="59" spans="1:25" customFormat="1" ht="13.35" customHeight="1" x14ac:dyDescent="0.25">
      <c r="A59" s="31" t="s">
        <v>115</v>
      </c>
      <c r="B59" s="31"/>
      <c r="C59" s="19">
        <f>_xlfn.STDEV.S(C24:C56)</f>
        <v>4.7770221655424869E-2</v>
      </c>
      <c r="D59" s="19">
        <f t="shared" ref="D59:K59" si="9">_xlfn.STDEV.S(D24:D56)</f>
        <v>4.8055083599512757E-2</v>
      </c>
      <c r="E59" s="19">
        <f t="shared" si="9"/>
        <v>0.47603215679868865</v>
      </c>
      <c r="F59" s="19">
        <f t="shared" si="9"/>
        <v>0.44916564020429983</v>
      </c>
      <c r="G59" s="15" t="s">
        <v>114</v>
      </c>
      <c r="H59" s="19">
        <f t="shared" si="9"/>
        <v>4.5456266674843107E-2</v>
      </c>
      <c r="I59" s="19">
        <f t="shared" si="9"/>
        <v>0.15472943876600062</v>
      </c>
      <c r="J59" s="15" t="s">
        <v>114</v>
      </c>
      <c r="K59" s="19">
        <f t="shared" si="9"/>
        <v>0.15531007743820407</v>
      </c>
      <c r="L59" s="15" t="s">
        <v>114</v>
      </c>
      <c r="M59" s="18"/>
      <c r="N59" s="18"/>
      <c r="O59" s="18"/>
      <c r="P59" s="18"/>
      <c r="Q59" s="18"/>
      <c r="R59" s="18"/>
      <c r="S59" s="18"/>
      <c r="T59" s="18"/>
      <c r="U59" s="18"/>
      <c r="V59" s="18"/>
      <c r="W59" s="18"/>
      <c r="X59" s="18"/>
      <c r="Y59" s="18"/>
    </row>
    <row r="60" spans="1:25" customFormat="1" ht="13.35" customHeight="1" x14ac:dyDescent="0.25">
      <c r="A60" s="31" t="s">
        <v>116</v>
      </c>
      <c r="B60" s="31"/>
      <c r="C60" s="19">
        <f>_xlfn.VAR.S(C24:C56)</f>
        <v>2.2819940770084229E-3</v>
      </c>
      <c r="D60" s="19">
        <f t="shared" ref="D60:K60" si="10">_xlfn.VAR.S(D24:D56)</f>
        <v>2.3092910597561599E-3</v>
      </c>
      <c r="E60" s="19">
        <f t="shared" si="10"/>
        <v>0.22660661430641132</v>
      </c>
      <c r="F60" s="19">
        <f t="shared" si="10"/>
        <v>0.20174977234013852</v>
      </c>
      <c r="G60" s="15" t="s">
        <v>114</v>
      </c>
      <c r="H60" s="19">
        <f t="shared" si="10"/>
        <v>2.0662721800144522E-3</v>
      </c>
      <c r="I60" s="19">
        <f t="shared" si="10"/>
        <v>2.3941199220841536E-2</v>
      </c>
      <c r="J60" s="15" t="s">
        <v>114</v>
      </c>
      <c r="K60" s="19">
        <f t="shared" si="10"/>
        <v>2.4121220153860951E-2</v>
      </c>
      <c r="L60" s="15" t="s">
        <v>114</v>
      </c>
      <c r="M60" s="18"/>
      <c r="N60" s="18"/>
      <c r="O60" s="18"/>
      <c r="P60" s="18"/>
      <c r="Q60" s="18"/>
      <c r="R60" s="18"/>
      <c r="S60" s="18"/>
      <c r="T60" s="18"/>
      <c r="U60" s="18"/>
      <c r="V60" s="18"/>
      <c r="W60" s="18"/>
      <c r="X60" s="18"/>
      <c r="Y60" s="18"/>
    </row>
    <row r="61" spans="1:25" customFormat="1" ht="13.35" customHeight="1" x14ac:dyDescent="0.25">
      <c r="A61" s="31" t="s">
        <v>117</v>
      </c>
      <c r="B61" s="31"/>
      <c r="C61" s="19">
        <f>MAX(C24:C56)</f>
        <v>0.29720331496228602</v>
      </c>
      <c r="D61" s="19">
        <f t="shared" ref="D61:K61" si="11">MAX(D24:D56)</f>
        <v>0.29105483977191898</v>
      </c>
      <c r="E61" s="19">
        <f t="shared" si="11"/>
        <v>2.0543213932382334</v>
      </c>
      <c r="F61" s="19">
        <f t="shared" si="11"/>
        <v>2.0543213932382334</v>
      </c>
      <c r="G61" s="15" t="s">
        <v>114</v>
      </c>
      <c r="H61" s="19">
        <f t="shared" si="11"/>
        <v>0.293779044488019</v>
      </c>
      <c r="I61" s="19">
        <f t="shared" si="11"/>
        <v>1</v>
      </c>
      <c r="J61" s="15" t="s">
        <v>114</v>
      </c>
      <c r="K61" s="19">
        <f t="shared" si="11"/>
        <v>0.68735156884673376</v>
      </c>
      <c r="L61" s="15" t="s">
        <v>114</v>
      </c>
      <c r="M61" s="18"/>
      <c r="N61" s="18"/>
      <c r="O61" s="18"/>
      <c r="P61" s="18"/>
      <c r="Q61" s="18"/>
      <c r="R61" s="18"/>
      <c r="S61" s="18"/>
      <c r="T61" s="18"/>
      <c r="U61" s="18"/>
      <c r="V61" s="18"/>
      <c r="W61" s="18"/>
      <c r="X61" s="18"/>
      <c r="Y61" s="18"/>
    </row>
    <row r="62" spans="1:25" customFormat="1" ht="13.35" customHeight="1" x14ac:dyDescent="0.25">
      <c r="A62" s="31" t="s">
        <v>118</v>
      </c>
      <c r="B62" s="31"/>
      <c r="C62" s="19">
        <f>MIN(C24:C56)</f>
        <v>7.6655101261083797E-2</v>
      </c>
      <c r="D62" s="19">
        <f>MIN(D24:D56)</f>
        <v>4.3648250125252898E-2</v>
      </c>
      <c r="E62" s="19">
        <f>MIN(E24:E56)</f>
        <v>-0.25929868692926039</v>
      </c>
      <c r="F62" s="19">
        <f>MIN(F24:F56)</f>
        <v>2.112479969474209E-2</v>
      </c>
      <c r="G62" s="15" t="s">
        <v>114</v>
      </c>
      <c r="H62" s="19">
        <f>MIN(H24:H56)</f>
        <v>6.1445807238140901E-2</v>
      </c>
      <c r="I62" s="19">
        <f>MIN(I24:I56)</f>
        <v>0.20915653580814478</v>
      </c>
      <c r="J62" s="15" t="s">
        <v>114</v>
      </c>
      <c r="K62" s="19">
        <f>MIN(K24:K56)</f>
        <v>1.3908779411284619E-2</v>
      </c>
      <c r="L62" s="15" t="s">
        <v>114</v>
      </c>
      <c r="M62" s="18"/>
      <c r="N62" s="18"/>
      <c r="O62" s="18"/>
      <c r="P62" s="18"/>
      <c r="Q62" s="18"/>
      <c r="R62" s="18"/>
      <c r="S62" s="18"/>
      <c r="T62" s="18"/>
      <c r="U62" s="18"/>
      <c r="V62" s="18"/>
      <c r="W62" s="18"/>
      <c r="X62" s="18"/>
      <c r="Y62" s="18"/>
    </row>
    <row r="63" spans="1:25" ht="18.75" x14ac:dyDescent="0.25">
      <c r="A63" s="22" t="s">
        <v>119</v>
      </c>
      <c r="B63" s="22"/>
      <c r="C63" s="22"/>
      <c r="D63" s="22"/>
      <c r="E63" s="22"/>
      <c r="F63" s="22"/>
      <c r="G63" s="22"/>
      <c r="H63" s="22"/>
      <c r="I63" s="22"/>
      <c r="J63" s="22"/>
      <c r="K63" s="22"/>
      <c r="L63" s="22"/>
    </row>
    <row r="64" spans="1:25" ht="43.7" customHeight="1" x14ac:dyDescent="0.25">
      <c r="A64" s="23"/>
      <c r="B64" s="23"/>
      <c r="C64" s="23"/>
      <c r="D64" s="23"/>
      <c r="E64" s="23"/>
      <c r="F64" s="23"/>
      <c r="G64" s="23"/>
      <c r="H64" s="23"/>
      <c r="I64" s="23"/>
      <c r="J64" s="23"/>
      <c r="K64" s="23"/>
      <c r="L64" s="23"/>
    </row>
  </sheetData>
  <mergeCells count="20">
    <mergeCell ref="B18:L18"/>
    <mergeCell ref="A14:L14"/>
    <mergeCell ref="B15:F15"/>
    <mergeCell ref="H15:L15"/>
    <mergeCell ref="B16:L16"/>
    <mergeCell ref="B17:L17"/>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57873-8E60-49BA-BFD0-BF4495F05C8F}">
  <dimension ref="A14:Y64"/>
  <sheetViews>
    <sheetView zoomScale="80" zoomScaleNormal="80" workbookViewId="0"/>
  </sheetViews>
  <sheetFormatPr baseColWidth="10" defaultColWidth="12.140625" defaultRowHeight="15" x14ac:dyDescent="0.25"/>
  <cols>
    <col min="1" max="1" width="17.140625" style="9" customWidth="1"/>
    <col min="2" max="12" width="15.140625" style="9" customWidth="1"/>
    <col min="13" max="16384" width="12.140625" style="1"/>
  </cols>
  <sheetData>
    <row r="14" spans="1:12" ht="18.75" x14ac:dyDescent="0.25">
      <c r="A14" s="22" t="s">
        <v>55</v>
      </c>
      <c r="B14" s="22"/>
      <c r="C14" s="22"/>
      <c r="D14" s="22"/>
      <c r="E14" s="22"/>
      <c r="F14" s="22"/>
      <c r="G14" s="22"/>
      <c r="H14" s="22"/>
      <c r="I14" s="22"/>
      <c r="J14" s="22"/>
      <c r="K14" s="22"/>
      <c r="L14" s="22"/>
    </row>
    <row r="15" spans="1:12" s="4" customFormat="1" ht="44.1" customHeight="1" x14ac:dyDescent="0.25">
      <c r="A15" s="2" t="s">
        <v>1</v>
      </c>
      <c r="B15" s="32" t="s">
        <v>9</v>
      </c>
      <c r="C15" s="33"/>
      <c r="D15" s="33"/>
      <c r="E15" s="33"/>
      <c r="F15" s="34"/>
      <c r="G15" s="3" t="s">
        <v>3</v>
      </c>
      <c r="H15" s="35" t="s">
        <v>25</v>
      </c>
      <c r="I15" s="35"/>
      <c r="J15" s="35"/>
      <c r="K15" s="35"/>
      <c r="L15" s="35"/>
    </row>
    <row r="16" spans="1:12" s="4" customFormat="1" ht="44.1" customHeight="1" x14ac:dyDescent="0.25">
      <c r="A16" s="2" t="s">
        <v>5</v>
      </c>
      <c r="B16" s="24" t="s">
        <v>137</v>
      </c>
      <c r="C16" s="24"/>
      <c r="D16" s="24"/>
      <c r="E16" s="24"/>
      <c r="F16" s="24"/>
      <c r="G16" s="24"/>
      <c r="H16" s="24"/>
      <c r="I16" s="24"/>
      <c r="J16" s="24"/>
      <c r="K16" s="24"/>
      <c r="L16" s="24"/>
    </row>
    <row r="17" spans="1:14" s="4" customFormat="1" ht="44.1" customHeight="1" x14ac:dyDescent="0.25">
      <c r="A17" s="2" t="s">
        <v>56</v>
      </c>
      <c r="B17" s="24" t="s">
        <v>138</v>
      </c>
      <c r="C17" s="24"/>
      <c r="D17" s="24"/>
      <c r="E17" s="24"/>
      <c r="F17" s="24"/>
      <c r="G17" s="24"/>
      <c r="H17" s="24"/>
      <c r="I17" s="24"/>
      <c r="J17" s="24"/>
      <c r="K17" s="24"/>
      <c r="L17" s="24"/>
    </row>
    <row r="18" spans="1:14" s="4" customFormat="1" ht="44.1" customHeight="1" x14ac:dyDescent="0.25">
      <c r="A18" s="2" t="s">
        <v>58</v>
      </c>
      <c r="B18" s="24" t="s">
        <v>139</v>
      </c>
      <c r="C18" s="24"/>
      <c r="D18" s="24"/>
      <c r="E18" s="24"/>
      <c r="F18" s="24"/>
      <c r="G18" s="24"/>
      <c r="H18" s="24"/>
      <c r="I18" s="24"/>
      <c r="J18" s="24"/>
      <c r="K18" s="24"/>
      <c r="L18" s="24"/>
    </row>
    <row r="19" spans="1:14" s="4" customFormat="1" ht="44.1" customHeight="1" x14ac:dyDescent="0.25">
      <c r="A19" s="2" t="s">
        <v>60</v>
      </c>
      <c r="B19" s="24"/>
      <c r="C19" s="24"/>
      <c r="D19" s="24"/>
      <c r="E19" s="24"/>
      <c r="F19" s="24"/>
      <c r="G19" s="24"/>
      <c r="H19" s="24"/>
      <c r="I19" s="24"/>
      <c r="J19" s="24"/>
      <c r="K19" s="24"/>
      <c r="L19" s="24"/>
    </row>
    <row r="20" spans="1:14" s="4" customFormat="1" ht="44.1" customHeight="1" x14ac:dyDescent="0.25">
      <c r="A20" s="2" t="s">
        <v>61</v>
      </c>
      <c r="B20" s="24" t="s">
        <v>173</v>
      </c>
      <c r="C20" s="24"/>
      <c r="D20" s="24"/>
      <c r="E20" s="24"/>
      <c r="F20" s="24"/>
      <c r="G20" s="24"/>
      <c r="H20" s="24"/>
      <c r="I20" s="24"/>
      <c r="J20" s="24"/>
      <c r="K20" s="24"/>
      <c r="L20" s="24"/>
    </row>
    <row r="21" spans="1:14" s="4" customFormat="1" ht="43.7" customHeight="1" x14ac:dyDescent="0.25">
      <c r="A21" s="16" t="s">
        <v>62</v>
      </c>
      <c r="B21" s="25" t="s">
        <v>134</v>
      </c>
      <c r="C21" s="25"/>
      <c r="D21" s="25"/>
      <c r="E21" s="17" t="s">
        <v>64</v>
      </c>
      <c r="F21" s="26" t="s">
        <v>140</v>
      </c>
      <c r="G21" s="27"/>
      <c r="H21" s="27"/>
      <c r="I21" s="28"/>
      <c r="J21" s="14" t="s">
        <v>65</v>
      </c>
      <c r="K21" s="29" t="s">
        <v>30</v>
      </c>
      <c r="L21" s="29"/>
    </row>
    <row r="22" spans="1:14" ht="18.75" x14ac:dyDescent="0.25">
      <c r="A22" s="22" t="s">
        <v>66</v>
      </c>
      <c r="B22" s="22"/>
      <c r="C22" s="22"/>
      <c r="D22" s="22"/>
      <c r="E22" s="22"/>
      <c r="F22" s="22"/>
      <c r="G22" s="22"/>
      <c r="H22" s="22"/>
      <c r="I22" s="22"/>
      <c r="J22" s="22"/>
      <c r="K22" s="22"/>
      <c r="L22" s="22"/>
    </row>
    <row r="23" spans="1:14" s="6" customFormat="1" ht="32.25" customHeight="1" x14ac:dyDescent="0.25">
      <c r="A23" s="3" t="s">
        <v>67</v>
      </c>
      <c r="B23" s="5" t="s">
        <v>68</v>
      </c>
      <c r="C23" s="2" t="s">
        <v>69</v>
      </c>
      <c r="D23" s="2" t="s">
        <v>70</v>
      </c>
      <c r="E23" s="2" t="s">
        <v>71</v>
      </c>
      <c r="F23" s="2" t="s">
        <v>72</v>
      </c>
      <c r="G23" s="2" t="s">
        <v>73</v>
      </c>
      <c r="H23" s="2" t="s">
        <v>74</v>
      </c>
      <c r="I23" s="2" t="s">
        <v>75</v>
      </c>
      <c r="J23" s="2" t="s">
        <v>76</v>
      </c>
      <c r="K23" s="2" t="s">
        <v>77</v>
      </c>
      <c r="L23" s="2" t="s">
        <v>78</v>
      </c>
    </row>
    <row r="24" spans="1:14" x14ac:dyDescent="0.25">
      <c r="A24" s="7">
        <v>5</v>
      </c>
      <c r="B24" s="7" t="s">
        <v>79</v>
      </c>
      <c r="C24" s="8">
        <v>0.12116605665825185</v>
      </c>
      <c r="D24" s="8">
        <v>0.30111968308403769</v>
      </c>
      <c r="E24" s="8">
        <f>(C24-D24)/D24</f>
        <v>-0.59761495689261745</v>
      </c>
      <c r="F24" s="8">
        <f>ABS(E24)</f>
        <v>0.59761495689261745</v>
      </c>
      <c r="G24" s="7">
        <f>RANK(F24,$F$24:$F$56,1)</f>
        <v>22</v>
      </c>
      <c r="H24" s="8">
        <v>0.20630000716697799</v>
      </c>
      <c r="I24" s="8">
        <f>H24/MAX($H$24:$H$56)</f>
        <v>0.49736306052468304</v>
      </c>
      <c r="J24" s="7">
        <f>RANK(I24,$I$24:$I$56,0)</f>
        <v>22</v>
      </c>
      <c r="K24" s="8">
        <f>I24*F24</f>
        <v>0.29723160397543874</v>
      </c>
      <c r="L24" s="7">
        <f>RANK(K24,$K$24:$K$56,1)</f>
        <v>15</v>
      </c>
      <c r="M24" s="18">
        <f>IF(E24&gt;0,1,-1)</f>
        <v>-1</v>
      </c>
      <c r="N24" s="18">
        <f>K24*M24</f>
        <v>-0.29723160397543874</v>
      </c>
    </row>
    <row r="25" spans="1:14" x14ac:dyDescent="0.25">
      <c r="A25" s="7">
        <v>8</v>
      </c>
      <c r="B25" s="7" t="s">
        <v>80</v>
      </c>
      <c r="C25" s="8">
        <v>0.16257801984691753</v>
      </c>
      <c r="D25" s="8">
        <v>0.39354795619725108</v>
      </c>
      <c r="E25" s="8">
        <f t="shared" ref="E25:E56" si="0">(C25-D25)/D25</f>
        <v>-0.58689146446632434</v>
      </c>
      <c r="F25" s="8">
        <f t="shared" ref="F25:F56" si="1">ABS(E25)</f>
        <v>0.58689146446632434</v>
      </c>
      <c r="G25" s="7">
        <f t="shared" ref="G25:G56" si="2">RANK(F25,$F$24:$F$56,1)</f>
        <v>21</v>
      </c>
      <c r="H25" s="8">
        <v>0.27341407504790699</v>
      </c>
      <c r="I25" s="8">
        <f t="shared" ref="I25:I56" si="3">H25/MAX($H$24:$H$56)</f>
        <v>0.6591665362681548</v>
      </c>
      <c r="J25" s="7">
        <f t="shared" ref="J25:J56" si="4">RANK(I25,$I$24:$I$56,0)</f>
        <v>14</v>
      </c>
      <c r="K25" s="8">
        <f t="shared" ref="K25:K56" si="5">I25*F25</f>
        <v>0.38685921379761185</v>
      </c>
      <c r="L25" s="7">
        <f t="shared" ref="L25:L56" si="6">RANK(K25,$K$24:$K$56,1)</f>
        <v>22</v>
      </c>
      <c r="M25" s="18">
        <f t="shared" ref="M25:M56" si="7">IF(E25&gt;0,1,-1)</f>
        <v>-1</v>
      </c>
      <c r="N25" s="18">
        <f t="shared" ref="N25:N56" si="8">K25*M25</f>
        <v>-0.38685921379761185</v>
      </c>
    </row>
    <row r="26" spans="1:14" x14ac:dyDescent="0.25">
      <c r="A26" s="7">
        <v>11</v>
      </c>
      <c r="B26" s="7" t="s">
        <v>81</v>
      </c>
      <c r="C26" s="8">
        <v>0.11637178619315756</v>
      </c>
      <c r="D26" s="8">
        <v>0.17542818049018918</v>
      </c>
      <c r="E26" s="8">
        <f t="shared" si="0"/>
        <v>-0.33664143430099785</v>
      </c>
      <c r="F26" s="8">
        <f t="shared" si="1"/>
        <v>0.33664143430099785</v>
      </c>
      <c r="G26" s="7">
        <f t="shared" si="2"/>
        <v>6</v>
      </c>
      <c r="H26" s="8">
        <v>0.14359136019322399</v>
      </c>
      <c r="I26" s="8">
        <f t="shared" si="3"/>
        <v>0.34618049389014083</v>
      </c>
      <c r="J26" s="7">
        <f t="shared" si="4"/>
        <v>26</v>
      </c>
      <c r="K26" s="8">
        <f t="shared" si="5"/>
        <v>0.11653869799020483</v>
      </c>
      <c r="L26" s="7">
        <f t="shared" si="6"/>
        <v>6</v>
      </c>
      <c r="M26" s="18">
        <f t="shared" si="7"/>
        <v>-1</v>
      </c>
      <c r="N26" s="18">
        <f t="shared" si="8"/>
        <v>-0.11653869799020483</v>
      </c>
    </row>
    <row r="27" spans="1:14" x14ac:dyDescent="0.25">
      <c r="A27" s="7">
        <v>13</v>
      </c>
      <c r="B27" s="7" t="s">
        <v>82</v>
      </c>
      <c r="C27" s="8">
        <v>0.15999218502868467</v>
      </c>
      <c r="D27" s="8">
        <v>0.49464354188808535</v>
      </c>
      <c r="E27" s="8">
        <f t="shared" si="0"/>
        <v>-0.67655054300722395</v>
      </c>
      <c r="F27" s="8">
        <f t="shared" si="1"/>
        <v>0.67655054300722395</v>
      </c>
      <c r="G27" s="7">
        <f t="shared" si="2"/>
        <v>29</v>
      </c>
      <c r="H27" s="8">
        <v>0.32359363031970001</v>
      </c>
      <c r="I27" s="8">
        <f t="shared" si="3"/>
        <v>0.78014305744464729</v>
      </c>
      <c r="J27" s="7">
        <f t="shared" si="4"/>
        <v>10</v>
      </c>
      <c r="K27" s="8">
        <f t="shared" si="5"/>
        <v>0.52780620913749199</v>
      </c>
      <c r="L27" s="7">
        <f t="shared" si="6"/>
        <v>29</v>
      </c>
      <c r="M27" s="18">
        <f t="shared" si="7"/>
        <v>-1</v>
      </c>
      <c r="N27" s="18">
        <f t="shared" si="8"/>
        <v>-0.52780620913749199</v>
      </c>
    </row>
    <row r="28" spans="1:14" x14ac:dyDescent="0.25">
      <c r="A28" s="7">
        <v>15</v>
      </c>
      <c r="B28" s="7" t="s">
        <v>83</v>
      </c>
      <c r="C28" s="8">
        <v>0.1969299848206236</v>
      </c>
      <c r="D28" s="8">
        <v>0.36665387317963133</v>
      </c>
      <c r="E28" s="8">
        <f t="shared" si="0"/>
        <v>-0.46289948306602635</v>
      </c>
      <c r="F28" s="8">
        <f t="shared" si="1"/>
        <v>0.46289948306602635</v>
      </c>
      <c r="G28" s="7">
        <f t="shared" si="2"/>
        <v>11</v>
      </c>
      <c r="H28" s="8">
        <v>0.27862682416369899</v>
      </c>
      <c r="I28" s="8">
        <f t="shared" si="3"/>
        <v>0.67173381093566942</v>
      </c>
      <c r="J28" s="7">
        <f t="shared" si="4"/>
        <v>12</v>
      </c>
      <c r="K28" s="8">
        <f t="shared" si="5"/>
        <v>0.31094523384009326</v>
      </c>
      <c r="L28" s="7">
        <f t="shared" si="6"/>
        <v>16</v>
      </c>
      <c r="M28" s="18">
        <f t="shared" si="7"/>
        <v>-1</v>
      </c>
      <c r="N28" s="18">
        <f t="shared" si="8"/>
        <v>-0.31094523384009326</v>
      </c>
    </row>
    <row r="29" spans="1:14" x14ac:dyDescent="0.25">
      <c r="A29" s="7">
        <v>17</v>
      </c>
      <c r="B29" s="7" t="s">
        <v>84</v>
      </c>
      <c r="C29" s="8">
        <v>9.4606424801563796E-2</v>
      </c>
      <c r="D29" s="8">
        <v>0.30755080343154767</v>
      </c>
      <c r="E29" s="8">
        <f t="shared" si="0"/>
        <v>-0.6923876519066855</v>
      </c>
      <c r="F29" s="8">
        <f t="shared" si="1"/>
        <v>0.6923876519066855</v>
      </c>
      <c r="G29" s="7">
        <f t="shared" si="2"/>
        <v>31</v>
      </c>
      <c r="H29" s="8">
        <v>0.195120665551867</v>
      </c>
      <c r="I29" s="8">
        <f t="shared" si="3"/>
        <v>0.47041109073710002</v>
      </c>
      <c r="J29" s="7">
        <f t="shared" si="4"/>
        <v>23</v>
      </c>
      <c r="K29" s="8">
        <f t="shared" si="5"/>
        <v>0.32570683054632343</v>
      </c>
      <c r="L29" s="7">
        <f t="shared" si="6"/>
        <v>17</v>
      </c>
      <c r="M29" s="18">
        <f t="shared" si="7"/>
        <v>-1</v>
      </c>
      <c r="N29" s="18">
        <f t="shared" si="8"/>
        <v>-0.32570683054632343</v>
      </c>
    </row>
    <row r="30" spans="1:14" x14ac:dyDescent="0.25">
      <c r="A30" s="7">
        <v>18</v>
      </c>
      <c r="B30" s="7" t="s">
        <v>85</v>
      </c>
      <c r="C30" s="8">
        <v>0.24860296875433821</v>
      </c>
      <c r="D30" s="8">
        <v>0.49335791611549151</v>
      </c>
      <c r="E30" s="8">
        <f t="shared" si="0"/>
        <v>-0.496100172645974</v>
      </c>
      <c r="F30" s="8">
        <f t="shared" si="1"/>
        <v>0.496100172645974</v>
      </c>
      <c r="G30" s="7">
        <f t="shared" si="2"/>
        <v>14</v>
      </c>
      <c r="H30" s="8">
        <v>0.37031757079456601</v>
      </c>
      <c r="I30" s="8">
        <f t="shared" si="3"/>
        <v>0.89278853115780699</v>
      </c>
      <c r="J30" s="7">
        <f t="shared" si="4"/>
        <v>4</v>
      </c>
      <c r="K30" s="8">
        <f t="shared" si="5"/>
        <v>0.44291254444373357</v>
      </c>
      <c r="L30" s="7">
        <f t="shared" si="6"/>
        <v>24</v>
      </c>
      <c r="M30" s="18">
        <f t="shared" si="7"/>
        <v>-1</v>
      </c>
      <c r="N30" s="18">
        <f t="shared" si="8"/>
        <v>-0.44291254444373357</v>
      </c>
    </row>
    <row r="31" spans="1:14" x14ac:dyDescent="0.25">
      <c r="A31" s="7">
        <v>19</v>
      </c>
      <c r="B31" s="7" t="s">
        <v>86</v>
      </c>
      <c r="C31" s="8">
        <v>0.1916575468191416</v>
      </c>
      <c r="D31" s="8">
        <v>0.49033517504785396</v>
      </c>
      <c r="E31" s="8">
        <f t="shared" si="0"/>
        <v>-0.60912951676282068</v>
      </c>
      <c r="F31" s="8">
        <f t="shared" si="1"/>
        <v>0.60912951676282068</v>
      </c>
      <c r="G31" s="7">
        <f t="shared" si="2"/>
        <v>24</v>
      </c>
      <c r="H31" s="8">
        <v>0.33704384425801598</v>
      </c>
      <c r="I31" s="8">
        <f t="shared" si="3"/>
        <v>0.81256981137906692</v>
      </c>
      <c r="J31" s="7">
        <f t="shared" si="4"/>
        <v>9</v>
      </c>
      <c r="K31" s="8">
        <f t="shared" si="5"/>
        <v>0.49496025654138737</v>
      </c>
      <c r="L31" s="7">
        <f t="shared" si="6"/>
        <v>26</v>
      </c>
      <c r="M31" s="18">
        <f t="shared" si="7"/>
        <v>-1</v>
      </c>
      <c r="N31" s="18">
        <f t="shared" si="8"/>
        <v>-0.49496025654138737</v>
      </c>
    </row>
    <row r="32" spans="1:14" x14ac:dyDescent="0.25">
      <c r="A32" s="7">
        <v>20</v>
      </c>
      <c r="B32" s="7" t="s">
        <v>87</v>
      </c>
      <c r="C32" s="8">
        <v>0.16343039362683812</v>
      </c>
      <c r="D32" s="8">
        <v>0.45530590688825101</v>
      </c>
      <c r="E32" s="8">
        <f t="shared" si="0"/>
        <v>-0.64105364952590005</v>
      </c>
      <c r="F32" s="8">
        <f t="shared" si="1"/>
        <v>0.64105364952590005</v>
      </c>
      <c r="G32" s="7">
        <f t="shared" si="2"/>
        <v>28</v>
      </c>
      <c r="H32" s="8">
        <v>0.30565982893177301</v>
      </c>
      <c r="I32" s="8">
        <f t="shared" si="3"/>
        <v>0.73690694481610197</v>
      </c>
      <c r="J32" s="7">
        <f t="shared" si="4"/>
        <v>11</v>
      </c>
      <c r="K32" s="8">
        <f t="shared" si="5"/>
        <v>0.47239688633534321</v>
      </c>
      <c r="L32" s="7">
        <f t="shared" si="6"/>
        <v>25</v>
      </c>
      <c r="M32" s="18">
        <f t="shared" si="7"/>
        <v>-1</v>
      </c>
      <c r="N32" s="18">
        <f t="shared" si="8"/>
        <v>-0.47239688633534321</v>
      </c>
    </row>
    <row r="33" spans="1:14" x14ac:dyDescent="0.25">
      <c r="A33" s="7">
        <v>23</v>
      </c>
      <c r="B33" s="7" t="s">
        <v>88</v>
      </c>
      <c r="C33" s="8">
        <v>0.1524307762516158</v>
      </c>
      <c r="D33" s="8">
        <v>0.52879589514344782</v>
      </c>
      <c r="E33" s="8">
        <f t="shared" si="0"/>
        <v>-0.71173986475393203</v>
      </c>
      <c r="F33" s="8">
        <f t="shared" si="1"/>
        <v>0.71173986475393203</v>
      </c>
      <c r="G33" s="7">
        <f t="shared" si="2"/>
        <v>33</v>
      </c>
      <c r="H33" s="8">
        <v>0.33739767151161998</v>
      </c>
      <c r="I33" s="8">
        <f t="shared" si="3"/>
        <v>0.8134228438542771</v>
      </c>
      <c r="J33" s="7">
        <f t="shared" si="4"/>
        <v>8</v>
      </c>
      <c r="K33" s="8">
        <f t="shared" si="5"/>
        <v>0.5789454648726019</v>
      </c>
      <c r="L33" s="7">
        <f t="shared" si="6"/>
        <v>32</v>
      </c>
      <c r="M33" s="18">
        <f t="shared" si="7"/>
        <v>-1</v>
      </c>
      <c r="N33" s="18">
        <f t="shared" si="8"/>
        <v>-0.5789454648726019</v>
      </c>
    </row>
    <row r="34" spans="1:14" x14ac:dyDescent="0.25">
      <c r="A34" s="7">
        <v>25</v>
      </c>
      <c r="B34" s="7" t="s">
        <v>89</v>
      </c>
      <c r="C34" s="8">
        <v>0.1487346649646224</v>
      </c>
      <c r="D34" s="8">
        <v>0.28020596337648523</v>
      </c>
      <c r="E34" s="8">
        <f t="shared" si="0"/>
        <v>-0.46919521921529472</v>
      </c>
      <c r="F34" s="8">
        <f t="shared" si="1"/>
        <v>0.46919521921529472</v>
      </c>
      <c r="G34" s="7">
        <f t="shared" si="2"/>
        <v>12</v>
      </c>
      <c r="H34" s="8">
        <v>0.21204656191730401</v>
      </c>
      <c r="I34" s="8">
        <f t="shared" si="3"/>
        <v>0.51121727263715022</v>
      </c>
      <c r="J34" s="7">
        <f t="shared" si="4"/>
        <v>20</v>
      </c>
      <c r="K34" s="8">
        <f t="shared" si="5"/>
        <v>0.23986070030163278</v>
      </c>
      <c r="L34" s="7">
        <f t="shared" si="6"/>
        <v>12</v>
      </c>
      <c r="M34" s="18">
        <f t="shared" si="7"/>
        <v>-1</v>
      </c>
      <c r="N34" s="18">
        <f t="shared" si="8"/>
        <v>-0.23986070030163278</v>
      </c>
    </row>
    <row r="35" spans="1:14" x14ac:dyDescent="0.25">
      <c r="A35" s="7">
        <v>27</v>
      </c>
      <c r="B35" s="7" t="s">
        <v>90</v>
      </c>
      <c r="C35" s="8">
        <v>0.15053915370393484</v>
      </c>
      <c r="D35" s="8">
        <v>0.34952139554864564</v>
      </c>
      <c r="E35" s="8">
        <f t="shared" si="0"/>
        <v>-0.56929917418179021</v>
      </c>
      <c r="F35" s="8">
        <f t="shared" si="1"/>
        <v>0.56929917418179021</v>
      </c>
      <c r="G35" s="7">
        <f t="shared" si="2"/>
        <v>18</v>
      </c>
      <c r="H35" s="8">
        <v>0.247152512696003</v>
      </c>
      <c r="I35" s="8">
        <f t="shared" si="3"/>
        <v>0.59585325186806837</v>
      </c>
      <c r="J35" s="7">
        <f t="shared" si="4"/>
        <v>16</v>
      </c>
      <c r="K35" s="8">
        <f t="shared" si="5"/>
        <v>0.33921876422202557</v>
      </c>
      <c r="L35" s="7">
        <f t="shared" si="6"/>
        <v>19</v>
      </c>
      <c r="M35" s="18">
        <f t="shared" si="7"/>
        <v>-1</v>
      </c>
      <c r="N35" s="18">
        <f t="shared" si="8"/>
        <v>-0.33921876422202557</v>
      </c>
    </row>
    <row r="36" spans="1:14" x14ac:dyDescent="0.25">
      <c r="A36" s="7">
        <v>41</v>
      </c>
      <c r="B36" s="7" t="s">
        <v>91</v>
      </c>
      <c r="C36" s="8">
        <v>0.19076320264962884</v>
      </c>
      <c r="D36" s="8">
        <v>0.52219649589610373</v>
      </c>
      <c r="E36" s="8">
        <f t="shared" si="0"/>
        <v>-0.63469076458991958</v>
      </c>
      <c r="F36" s="8">
        <f t="shared" si="1"/>
        <v>0.63469076458991958</v>
      </c>
      <c r="G36" s="7">
        <f t="shared" si="2"/>
        <v>26</v>
      </c>
      <c r="H36" s="8">
        <v>0.35357513127991003</v>
      </c>
      <c r="I36" s="8">
        <f t="shared" si="3"/>
        <v>0.85242464037558896</v>
      </c>
      <c r="J36" s="7">
        <f t="shared" si="4"/>
        <v>5</v>
      </c>
      <c r="K36" s="8">
        <f t="shared" si="5"/>
        <v>0.54102604675526977</v>
      </c>
      <c r="L36" s="7">
        <f t="shared" si="6"/>
        <v>30</v>
      </c>
      <c r="M36" s="18">
        <f t="shared" si="7"/>
        <v>-1</v>
      </c>
      <c r="N36" s="18">
        <f t="shared" si="8"/>
        <v>-0.54102604675526977</v>
      </c>
    </row>
    <row r="37" spans="1:14" x14ac:dyDescent="0.25">
      <c r="A37" s="7">
        <v>44</v>
      </c>
      <c r="B37" s="7" t="s">
        <v>92</v>
      </c>
      <c r="C37" s="8">
        <v>0.31055178063175176</v>
      </c>
      <c r="D37" s="8">
        <v>0.52951385850641997</v>
      </c>
      <c r="E37" s="8">
        <f t="shared" si="0"/>
        <v>-0.41351529210639809</v>
      </c>
      <c r="F37" s="8">
        <f t="shared" si="1"/>
        <v>0.41351529210639809</v>
      </c>
      <c r="G37" s="7">
        <f t="shared" si="2"/>
        <v>10</v>
      </c>
      <c r="H37" s="8">
        <v>0.41478755368230602</v>
      </c>
      <c r="I37" s="8">
        <f t="shared" si="3"/>
        <v>1</v>
      </c>
      <c r="J37" s="7">
        <f t="shared" si="4"/>
        <v>1</v>
      </c>
      <c r="K37" s="8">
        <f t="shared" si="5"/>
        <v>0.41351529210639809</v>
      </c>
      <c r="L37" s="7">
        <f t="shared" si="6"/>
        <v>23</v>
      </c>
      <c r="M37" s="18">
        <f t="shared" si="7"/>
        <v>-1</v>
      </c>
      <c r="N37" s="18">
        <f t="shared" si="8"/>
        <v>-0.41351529210639809</v>
      </c>
    </row>
    <row r="38" spans="1:14" x14ac:dyDescent="0.25">
      <c r="A38" s="7">
        <v>47</v>
      </c>
      <c r="B38" s="7" t="s">
        <v>93</v>
      </c>
      <c r="C38" s="8">
        <v>0.18024930136569908</v>
      </c>
      <c r="D38" s="8">
        <v>0.50076633022327988</v>
      </c>
      <c r="E38" s="8">
        <f t="shared" si="0"/>
        <v>-0.64005307368542497</v>
      </c>
      <c r="F38" s="8">
        <f t="shared" si="1"/>
        <v>0.64005307368542497</v>
      </c>
      <c r="G38" s="7">
        <f t="shared" si="2"/>
        <v>27</v>
      </c>
      <c r="H38" s="8">
        <v>0.33883291609771998</v>
      </c>
      <c r="I38" s="8">
        <f t="shared" si="3"/>
        <v>0.81688303588115574</v>
      </c>
      <c r="J38" s="7">
        <f t="shared" si="4"/>
        <v>7</v>
      </c>
      <c r="K38" s="8">
        <f t="shared" si="5"/>
        <v>0.522848497957215</v>
      </c>
      <c r="L38" s="7">
        <f t="shared" si="6"/>
        <v>28</v>
      </c>
      <c r="M38" s="18">
        <f t="shared" si="7"/>
        <v>-1</v>
      </c>
      <c r="N38" s="18">
        <f t="shared" si="8"/>
        <v>-0.522848497957215</v>
      </c>
    </row>
    <row r="39" spans="1:14" x14ac:dyDescent="0.25">
      <c r="A39" s="7">
        <v>50</v>
      </c>
      <c r="B39" s="7" t="s">
        <v>94</v>
      </c>
      <c r="C39" s="8">
        <v>0.18307554155802053</v>
      </c>
      <c r="D39" s="8">
        <v>0.37371197075908524</v>
      </c>
      <c r="E39" s="8">
        <f t="shared" si="0"/>
        <v>-0.51011592915753601</v>
      </c>
      <c r="F39" s="8">
        <f t="shared" si="1"/>
        <v>0.51011592915753601</v>
      </c>
      <c r="G39" s="7">
        <f t="shared" si="2"/>
        <v>16</v>
      </c>
      <c r="H39" s="8">
        <v>0.278343643769289</v>
      </c>
      <c r="I39" s="8">
        <f t="shared" si="3"/>
        <v>0.6710510990464239</v>
      </c>
      <c r="J39" s="7">
        <f t="shared" si="4"/>
        <v>13</v>
      </c>
      <c r="K39" s="8">
        <f t="shared" si="5"/>
        <v>0.34231385490225225</v>
      </c>
      <c r="L39" s="7">
        <f t="shared" si="6"/>
        <v>20</v>
      </c>
      <c r="M39" s="18">
        <f t="shared" si="7"/>
        <v>-1</v>
      </c>
      <c r="N39" s="18">
        <f t="shared" si="8"/>
        <v>-0.34231385490225225</v>
      </c>
    </row>
    <row r="40" spans="1:14" x14ac:dyDescent="0.25">
      <c r="A40" s="7">
        <v>52</v>
      </c>
      <c r="B40" s="7" t="s">
        <v>95</v>
      </c>
      <c r="C40" s="8">
        <v>0.23606421388993187</v>
      </c>
      <c r="D40" s="8">
        <v>0.56551849686397038</v>
      </c>
      <c r="E40" s="8">
        <f t="shared" si="0"/>
        <v>-0.58257030459833981</v>
      </c>
      <c r="F40" s="8">
        <f t="shared" si="1"/>
        <v>0.58257030459833981</v>
      </c>
      <c r="G40" s="7">
        <f t="shared" si="2"/>
        <v>20</v>
      </c>
      <c r="H40" s="8">
        <v>0.39420079431055499</v>
      </c>
      <c r="I40" s="8">
        <f t="shared" si="3"/>
        <v>0.95036794332667263</v>
      </c>
      <c r="J40" s="7">
        <f t="shared" si="4"/>
        <v>2</v>
      </c>
      <c r="K40" s="8">
        <f t="shared" si="5"/>
        <v>0.55365614222431736</v>
      </c>
      <c r="L40" s="7">
        <f t="shared" si="6"/>
        <v>31</v>
      </c>
      <c r="M40" s="18">
        <f t="shared" si="7"/>
        <v>-1</v>
      </c>
      <c r="N40" s="18">
        <f t="shared" si="8"/>
        <v>-0.55365614222431736</v>
      </c>
    </row>
    <row r="41" spans="1:14" x14ac:dyDescent="0.25">
      <c r="A41" s="7">
        <v>54</v>
      </c>
      <c r="B41" s="7" t="s">
        <v>96</v>
      </c>
      <c r="C41" s="8">
        <v>0.19256925576938022</v>
      </c>
      <c r="D41" s="8">
        <v>0.49699511191914642</v>
      </c>
      <c r="E41" s="8">
        <f t="shared" si="0"/>
        <v>-0.6125328979076391</v>
      </c>
      <c r="F41" s="8">
        <f t="shared" si="1"/>
        <v>0.6125328979076391</v>
      </c>
      <c r="G41" s="7">
        <f t="shared" si="2"/>
        <v>25</v>
      </c>
      <c r="H41" s="8">
        <v>0.340405167379286</v>
      </c>
      <c r="I41" s="8">
        <f t="shared" si="3"/>
        <v>0.82067353361332784</v>
      </c>
      <c r="J41" s="7">
        <f t="shared" si="4"/>
        <v>6</v>
      </c>
      <c r="K41" s="8">
        <f t="shared" si="5"/>
        <v>0.50268953778027392</v>
      </c>
      <c r="L41" s="7">
        <f t="shared" si="6"/>
        <v>27</v>
      </c>
      <c r="M41" s="18">
        <f t="shared" si="7"/>
        <v>-1</v>
      </c>
      <c r="N41" s="18">
        <f t="shared" si="8"/>
        <v>-0.50268953778027392</v>
      </c>
    </row>
    <row r="42" spans="1:14" x14ac:dyDescent="0.25">
      <c r="A42" s="7">
        <v>63</v>
      </c>
      <c r="B42" s="7" t="s">
        <v>97</v>
      </c>
      <c r="C42" s="8">
        <v>0.15316309056642108</v>
      </c>
      <c r="D42" s="8">
        <v>0.30122146775505937</v>
      </c>
      <c r="E42" s="8">
        <f t="shared" si="0"/>
        <v>-0.49152664414022817</v>
      </c>
      <c r="F42" s="8">
        <f t="shared" si="1"/>
        <v>0.49152664414022817</v>
      </c>
      <c r="G42" s="7">
        <f t="shared" si="2"/>
        <v>13</v>
      </c>
      <c r="H42" s="8">
        <v>0.223283883945044</v>
      </c>
      <c r="I42" s="8">
        <f t="shared" si="3"/>
        <v>0.53830902582014684</v>
      </c>
      <c r="J42" s="7">
        <f t="shared" si="4"/>
        <v>19</v>
      </c>
      <c r="K42" s="8">
        <f t="shared" si="5"/>
        <v>0.26459322897177223</v>
      </c>
      <c r="L42" s="7">
        <f t="shared" si="6"/>
        <v>13</v>
      </c>
      <c r="M42" s="18">
        <f t="shared" si="7"/>
        <v>-1</v>
      </c>
      <c r="N42" s="18">
        <f t="shared" si="8"/>
        <v>-0.26459322897177223</v>
      </c>
    </row>
    <row r="43" spans="1:14" x14ac:dyDescent="0.25">
      <c r="A43" s="7">
        <v>66</v>
      </c>
      <c r="B43" s="7" t="s">
        <v>98</v>
      </c>
      <c r="C43" s="8">
        <v>0.13030247458152855</v>
      </c>
      <c r="D43" s="8">
        <v>0.30025199800752589</v>
      </c>
      <c r="E43" s="8">
        <f t="shared" si="0"/>
        <v>-0.56602295589632512</v>
      </c>
      <c r="F43" s="8">
        <f t="shared" si="1"/>
        <v>0.56602295589632512</v>
      </c>
      <c r="G43" s="7">
        <f t="shared" si="2"/>
        <v>17</v>
      </c>
      <c r="H43" s="8">
        <v>0.209803517364299</v>
      </c>
      <c r="I43" s="8">
        <f t="shared" si="3"/>
        <v>0.50580957770249702</v>
      </c>
      <c r="J43" s="7">
        <f t="shared" si="4"/>
        <v>21</v>
      </c>
      <c r="K43" s="8">
        <f t="shared" si="5"/>
        <v>0.28629983229183931</v>
      </c>
      <c r="L43" s="7">
        <f t="shared" si="6"/>
        <v>14</v>
      </c>
      <c r="M43" s="18">
        <f t="shared" si="7"/>
        <v>-1</v>
      </c>
      <c r="N43" s="18">
        <f t="shared" si="8"/>
        <v>-0.28629983229183931</v>
      </c>
    </row>
    <row r="44" spans="1:14" x14ac:dyDescent="0.25">
      <c r="A44" s="7">
        <v>68</v>
      </c>
      <c r="B44" s="7" t="s">
        <v>99</v>
      </c>
      <c r="C44" s="8">
        <v>0.14574290521199471</v>
      </c>
      <c r="D44" s="8">
        <v>0.34588746515718505</v>
      </c>
      <c r="E44" s="8">
        <f t="shared" si="0"/>
        <v>-0.57864068550225345</v>
      </c>
      <c r="F44" s="8">
        <f t="shared" si="1"/>
        <v>0.57864068550225345</v>
      </c>
      <c r="G44" s="7">
        <f t="shared" si="2"/>
        <v>19</v>
      </c>
      <c r="H44" s="8">
        <v>0.241906020118138</v>
      </c>
      <c r="I44" s="8">
        <f t="shared" si="3"/>
        <v>0.58320462600818201</v>
      </c>
      <c r="J44" s="7">
        <f t="shared" si="4"/>
        <v>17</v>
      </c>
      <c r="K44" s="8">
        <f t="shared" si="5"/>
        <v>0.3374659245814598</v>
      </c>
      <c r="L44" s="7">
        <f t="shared" si="6"/>
        <v>18</v>
      </c>
      <c r="M44" s="18">
        <f t="shared" si="7"/>
        <v>-1</v>
      </c>
      <c r="N44" s="18">
        <f t="shared" si="8"/>
        <v>-0.3374659245814598</v>
      </c>
    </row>
    <row r="45" spans="1:14" x14ac:dyDescent="0.25">
      <c r="A45" s="7">
        <v>70</v>
      </c>
      <c r="B45" s="7" t="s">
        <v>100</v>
      </c>
      <c r="C45" s="8">
        <v>0.18817447297916995</v>
      </c>
      <c r="D45" s="8">
        <v>0.5920676016050368</v>
      </c>
      <c r="E45" s="8">
        <f t="shared" si="0"/>
        <v>-0.68217400771626835</v>
      </c>
      <c r="F45" s="8">
        <f t="shared" si="1"/>
        <v>0.68217400771626835</v>
      </c>
      <c r="G45" s="7">
        <f t="shared" si="2"/>
        <v>30</v>
      </c>
      <c r="H45" s="8">
        <v>0.38901272945558502</v>
      </c>
      <c r="I45" s="8">
        <f t="shared" si="3"/>
        <v>0.93786017927032006</v>
      </c>
      <c r="J45" s="7">
        <f t="shared" si="4"/>
        <v>3</v>
      </c>
      <c r="K45" s="8">
        <f t="shared" si="5"/>
        <v>0.63978383717033216</v>
      </c>
      <c r="L45" s="7">
        <f t="shared" si="6"/>
        <v>33</v>
      </c>
      <c r="M45" s="18">
        <f t="shared" si="7"/>
        <v>-1</v>
      </c>
      <c r="N45" s="18">
        <f t="shared" si="8"/>
        <v>-0.63978383717033216</v>
      </c>
    </row>
    <row r="46" spans="1:14" x14ac:dyDescent="0.25">
      <c r="A46" s="7">
        <v>73</v>
      </c>
      <c r="B46" s="7" t="s">
        <v>101</v>
      </c>
      <c r="C46" s="8">
        <v>0.14706823080727724</v>
      </c>
      <c r="D46" s="8">
        <v>0.37515731995088214</v>
      </c>
      <c r="E46" s="8">
        <f t="shared" si="0"/>
        <v>-0.60798251030652339</v>
      </c>
      <c r="F46" s="8">
        <f t="shared" si="1"/>
        <v>0.60798251030652339</v>
      </c>
      <c r="G46" s="7">
        <f t="shared" si="2"/>
        <v>23</v>
      </c>
      <c r="H46" s="8">
        <v>0.25821548537504702</v>
      </c>
      <c r="I46" s="8">
        <f t="shared" si="3"/>
        <v>0.62252467096160591</v>
      </c>
      <c r="J46" s="7">
        <f t="shared" si="4"/>
        <v>15</v>
      </c>
      <c r="K46" s="8">
        <f t="shared" si="5"/>
        <v>0.37848411217897965</v>
      </c>
      <c r="L46" s="7">
        <f t="shared" si="6"/>
        <v>21</v>
      </c>
      <c r="M46" s="18">
        <f t="shared" si="7"/>
        <v>-1</v>
      </c>
      <c r="N46" s="18">
        <f t="shared" si="8"/>
        <v>-0.37848411217897965</v>
      </c>
    </row>
    <row r="47" spans="1:14" x14ac:dyDescent="0.25">
      <c r="A47" s="7">
        <v>76</v>
      </c>
      <c r="B47" s="7" t="s">
        <v>102</v>
      </c>
      <c r="C47" s="8">
        <v>0.17452767055659968</v>
      </c>
      <c r="D47" s="8">
        <v>0.29369405679192678</v>
      </c>
      <c r="E47" s="8">
        <f t="shared" si="0"/>
        <v>-0.40575007726408585</v>
      </c>
      <c r="F47" s="8">
        <f t="shared" si="1"/>
        <v>0.40575007726408585</v>
      </c>
      <c r="G47" s="7">
        <f t="shared" si="2"/>
        <v>9</v>
      </c>
      <c r="H47" s="8">
        <v>0.22978560242476301</v>
      </c>
      <c r="I47" s="8">
        <f t="shared" si="3"/>
        <v>0.55398384157100422</v>
      </c>
      <c r="J47" s="7">
        <f t="shared" si="4"/>
        <v>18</v>
      </c>
      <c r="K47" s="8">
        <f t="shared" si="5"/>
        <v>0.22477898652049005</v>
      </c>
      <c r="L47" s="7">
        <f t="shared" si="6"/>
        <v>11</v>
      </c>
      <c r="M47" s="18">
        <f t="shared" si="7"/>
        <v>-1</v>
      </c>
      <c r="N47" s="18">
        <f t="shared" si="8"/>
        <v>-0.22477898652049005</v>
      </c>
    </row>
    <row r="48" spans="1:14" x14ac:dyDescent="0.25">
      <c r="A48" s="7">
        <v>81</v>
      </c>
      <c r="B48" s="7" t="s">
        <v>103</v>
      </c>
      <c r="C48" s="8">
        <v>6.7777107112583335E-2</v>
      </c>
      <c r="D48" s="8">
        <v>9.0244605937837979E-2</v>
      </c>
      <c r="E48" s="8">
        <f t="shared" si="0"/>
        <v>-0.24896223537981474</v>
      </c>
      <c r="F48" s="8">
        <f t="shared" si="1"/>
        <v>0.24896223537981474</v>
      </c>
      <c r="G48" s="7">
        <f t="shared" si="2"/>
        <v>2</v>
      </c>
      <c r="H48" s="8">
        <v>7.8493410615968401E-2</v>
      </c>
      <c r="I48" s="8">
        <f t="shared" si="3"/>
        <v>0.18923762277613579</v>
      </c>
      <c r="J48" s="7">
        <f t="shared" si="4"/>
        <v>30</v>
      </c>
      <c r="K48" s="8">
        <f t="shared" si="5"/>
        <v>4.7113021584308912E-2</v>
      </c>
      <c r="L48" s="7">
        <f t="shared" si="6"/>
        <v>4</v>
      </c>
      <c r="M48" s="18">
        <f t="shared" si="7"/>
        <v>-1</v>
      </c>
      <c r="N48" s="18">
        <f t="shared" si="8"/>
        <v>-4.7113021584308912E-2</v>
      </c>
    </row>
    <row r="49" spans="1:25" x14ac:dyDescent="0.25">
      <c r="A49" s="7">
        <v>85</v>
      </c>
      <c r="B49" s="7" t="s">
        <v>104</v>
      </c>
      <c r="C49" s="8">
        <v>9.4418461859197472E-2</v>
      </c>
      <c r="D49" s="8">
        <v>0.10554955484926504</v>
      </c>
      <c r="E49" s="8">
        <f t="shared" si="0"/>
        <v>-0.10545845509214928</v>
      </c>
      <c r="F49" s="8">
        <f t="shared" si="1"/>
        <v>0.10545845509214928</v>
      </c>
      <c r="G49" s="7">
        <f t="shared" si="2"/>
        <v>1</v>
      </c>
      <c r="H49" s="8">
        <v>9.9334878566161494E-2</v>
      </c>
      <c r="I49" s="8">
        <f t="shared" si="3"/>
        <v>0.23948374941414957</v>
      </c>
      <c r="J49" s="7">
        <f t="shared" si="4"/>
        <v>29</v>
      </c>
      <c r="K49" s="8">
        <f t="shared" si="5"/>
        <v>2.5255586232891623E-2</v>
      </c>
      <c r="L49" s="7">
        <f t="shared" si="6"/>
        <v>2</v>
      </c>
      <c r="M49" s="18">
        <f t="shared" si="7"/>
        <v>-1</v>
      </c>
      <c r="N49" s="18">
        <f t="shared" si="8"/>
        <v>-2.5255586232891623E-2</v>
      </c>
    </row>
    <row r="50" spans="1:25" x14ac:dyDescent="0.25">
      <c r="A50" s="7">
        <v>86</v>
      </c>
      <c r="B50" s="7" t="s">
        <v>105</v>
      </c>
      <c r="C50" s="8">
        <v>2.2079493255562226E-2</v>
      </c>
      <c r="D50" s="8">
        <v>3.2427319480814412E-2</v>
      </c>
      <c r="E50" s="8">
        <f t="shared" si="0"/>
        <v>-0.31910828248922846</v>
      </c>
      <c r="F50" s="8">
        <f t="shared" si="1"/>
        <v>0.31910828248922846</v>
      </c>
      <c r="G50" s="7">
        <f t="shared" si="2"/>
        <v>5</v>
      </c>
      <c r="H50" s="8">
        <v>2.70870409374722E-2</v>
      </c>
      <c r="I50" s="8">
        <f t="shared" si="3"/>
        <v>6.5303408207418631E-2</v>
      </c>
      <c r="J50" s="7">
        <f t="shared" si="4"/>
        <v>33</v>
      </c>
      <c r="K50" s="8">
        <f t="shared" si="5"/>
        <v>2.0838858433762344E-2</v>
      </c>
      <c r="L50" s="7">
        <f t="shared" si="6"/>
        <v>1</v>
      </c>
      <c r="M50" s="18">
        <f t="shared" si="7"/>
        <v>-1</v>
      </c>
      <c r="N50" s="18">
        <f t="shared" si="8"/>
        <v>-2.0838858433762344E-2</v>
      </c>
    </row>
    <row r="51" spans="1:25" x14ac:dyDescent="0.25">
      <c r="A51" s="7">
        <v>88</v>
      </c>
      <c r="B51" s="7" t="s">
        <v>106</v>
      </c>
      <c r="C51" s="8">
        <v>5.1910351730372797E-2</v>
      </c>
      <c r="D51" s="8">
        <v>0.17758002725069874</v>
      </c>
      <c r="E51" s="8">
        <f t="shared" si="0"/>
        <v>-0.70767910933424771</v>
      </c>
      <c r="F51" s="8">
        <f t="shared" si="1"/>
        <v>0.70767910933424771</v>
      </c>
      <c r="G51" s="7">
        <f t="shared" si="2"/>
        <v>32</v>
      </c>
      <c r="H51" s="8">
        <v>0.10980829926801999</v>
      </c>
      <c r="I51" s="8">
        <f t="shared" si="3"/>
        <v>0.26473383372569648</v>
      </c>
      <c r="J51" s="7">
        <f t="shared" si="4"/>
        <v>28</v>
      </c>
      <c r="K51" s="8">
        <f t="shared" si="5"/>
        <v>0.18734660366164171</v>
      </c>
      <c r="L51" s="7">
        <f t="shared" si="6"/>
        <v>9</v>
      </c>
      <c r="M51" s="18">
        <f t="shared" si="7"/>
        <v>-1</v>
      </c>
      <c r="N51" s="18">
        <f t="shared" si="8"/>
        <v>-0.18734660366164171</v>
      </c>
    </row>
    <row r="52" spans="1:25" x14ac:dyDescent="0.25">
      <c r="A52" s="7">
        <v>91</v>
      </c>
      <c r="B52" s="7" t="s">
        <v>107</v>
      </c>
      <c r="C52" s="8">
        <v>0.10582374954673773</v>
      </c>
      <c r="D52" s="8">
        <v>0.17194667263765315</v>
      </c>
      <c r="E52" s="8">
        <f t="shared" si="0"/>
        <v>-0.38455482782302886</v>
      </c>
      <c r="F52" s="8">
        <f t="shared" si="1"/>
        <v>0.38455482782302886</v>
      </c>
      <c r="G52" s="7">
        <f t="shared" si="2"/>
        <v>7</v>
      </c>
      <c r="H52" s="8">
        <v>0.137944422431204</v>
      </c>
      <c r="I52" s="8">
        <f t="shared" si="3"/>
        <v>0.33256644565776522</v>
      </c>
      <c r="J52" s="7">
        <f t="shared" si="4"/>
        <v>27</v>
      </c>
      <c r="K52" s="8">
        <f t="shared" si="5"/>
        <v>0.12789003224963857</v>
      </c>
      <c r="L52" s="7">
        <f t="shared" si="6"/>
        <v>8</v>
      </c>
      <c r="M52" s="18">
        <f t="shared" si="7"/>
        <v>-1</v>
      </c>
      <c r="N52" s="18">
        <f t="shared" si="8"/>
        <v>-0.12789003224963857</v>
      </c>
    </row>
    <row r="53" spans="1:25" x14ac:dyDescent="0.25">
      <c r="A53" s="7">
        <v>94</v>
      </c>
      <c r="B53" s="7" t="s">
        <v>108</v>
      </c>
      <c r="C53" s="8">
        <v>0.12060335755555324</v>
      </c>
      <c r="D53" s="8">
        <v>0.24245010033421255</v>
      </c>
      <c r="E53" s="8">
        <f t="shared" si="0"/>
        <v>-0.50256420851423056</v>
      </c>
      <c r="F53" s="8">
        <f t="shared" si="1"/>
        <v>0.50256420851423056</v>
      </c>
      <c r="G53" s="7">
        <f t="shared" si="2"/>
        <v>15</v>
      </c>
      <c r="H53" s="8">
        <v>0.183852033812195</v>
      </c>
      <c r="I53" s="8">
        <f t="shared" si="3"/>
        <v>0.44324385382356701</v>
      </c>
      <c r="J53" s="7">
        <f t="shared" si="4"/>
        <v>24</v>
      </c>
      <c r="K53" s="8">
        <f t="shared" si="5"/>
        <v>0.22275849657563826</v>
      </c>
      <c r="L53" s="7">
        <f t="shared" si="6"/>
        <v>10</v>
      </c>
      <c r="M53" s="18">
        <f t="shared" si="7"/>
        <v>-1</v>
      </c>
      <c r="N53" s="18">
        <f t="shared" si="8"/>
        <v>-0.22275849657563826</v>
      </c>
    </row>
    <row r="54" spans="1:25" x14ac:dyDescent="0.25">
      <c r="A54" s="7">
        <v>95</v>
      </c>
      <c r="B54" s="7" t="s">
        <v>109</v>
      </c>
      <c r="C54" s="8">
        <v>0.15120816003308368</v>
      </c>
      <c r="D54" s="8">
        <v>0.20739524838529183</v>
      </c>
      <c r="E54" s="8">
        <f t="shared" si="0"/>
        <v>-0.27091791537974724</v>
      </c>
      <c r="F54" s="8">
        <f t="shared" si="1"/>
        <v>0.27091791537974724</v>
      </c>
      <c r="G54" s="7">
        <f t="shared" si="2"/>
        <v>3</v>
      </c>
      <c r="H54" s="8">
        <v>0.180577430298929</v>
      </c>
      <c r="I54" s="8">
        <f t="shared" si="3"/>
        <v>0.43534920152699863</v>
      </c>
      <c r="J54" s="7">
        <f t="shared" si="4"/>
        <v>25</v>
      </c>
      <c r="K54" s="8">
        <f t="shared" si="5"/>
        <v>0.11794389813993195</v>
      </c>
      <c r="L54" s="7">
        <f t="shared" si="6"/>
        <v>7</v>
      </c>
      <c r="M54" s="18">
        <f t="shared" si="7"/>
        <v>-1</v>
      </c>
      <c r="N54" s="18">
        <f t="shared" si="8"/>
        <v>-0.11794389813993195</v>
      </c>
    </row>
    <row r="55" spans="1:25" x14ac:dyDescent="0.25">
      <c r="A55" s="7">
        <v>97</v>
      </c>
      <c r="B55" s="7" t="s">
        <v>110</v>
      </c>
      <c r="C55" s="8">
        <v>4.9010996530530204E-2</v>
      </c>
      <c r="D55" s="8">
        <v>8.2418114860220479E-2</v>
      </c>
      <c r="E55" s="8">
        <f t="shared" si="0"/>
        <v>-0.40533708379945477</v>
      </c>
      <c r="F55" s="8">
        <f t="shared" si="1"/>
        <v>0.40533708379945477</v>
      </c>
      <c r="G55" s="7">
        <f t="shared" si="2"/>
        <v>8</v>
      </c>
      <c r="H55" s="8">
        <v>6.6249432125314006E-2</v>
      </c>
      <c r="I55" s="8">
        <f t="shared" si="3"/>
        <v>0.15971894898287076</v>
      </c>
      <c r="J55" s="7">
        <f t="shared" si="4"/>
        <v>31</v>
      </c>
      <c r="K55" s="8">
        <f t="shared" si="5"/>
        <v>6.4740013008230721E-2</v>
      </c>
      <c r="L55" s="7">
        <f t="shared" si="6"/>
        <v>5</v>
      </c>
      <c r="M55" s="18">
        <f t="shared" si="7"/>
        <v>-1</v>
      </c>
      <c r="N55" s="18">
        <f t="shared" si="8"/>
        <v>-6.4740013008230721E-2</v>
      </c>
    </row>
    <row r="56" spans="1:25" x14ac:dyDescent="0.25">
      <c r="A56" s="7">
        <v>99</v>
      </c>
      <c r="B56" s="7" t="s">
        <v>111</v>
      </c>
      <c r="C56" s="8">
        <v>4.133369517495996E-2</v>
      </c>
      <c r="D56" s="8">
        <v>5.7224095991239898E-2</v>
      </c>
      <c r="E56" s="8">
        <f t="shared" si="0"/>
        <v>-0.27768723194355938</v>
      </c>
      <c r="F56" s="8">
        <f t="shared" si="1"/>
        <v>0.27768723194355938</v>
      </c>
      <c r="G56" s="7">
        <f t="shared" si="2"/>
        <v>4</v>
      </c>
      <c r="H56" s="8">
        <v>4.9685313746146403E-2</v>
      </c>
      <c r="I56" s="8">
        <f t="shared" si="3"/>
        <v>0.1197849677625606</v>
      </c>
      <c r="J56" s="7">
        <f t="shared" si="4"/>
        <v>32</v>
      </c>
      <c r="K56" s="8">
        <f t="shared" si="5"/>
        <v>3.3262756126433951E-2</v>
      </c>
      <c r="L56" s="7">
        <f t="shared" si="6"/>
        <v>3</v>
      </c>
      <c r="M56" s="18">
        <f t="shared" si="7"/>
        <v>-1</v>
      </c>
      <c r="N56" s="18">
        <f t="shared" si="8"/>
        <v>-3.3262756126433951E-2</v>
      </c>
    </row>
    <row r="57" spans="1:25" customFormat="1" ht="13.35" customHeight="1" x14ac:dyDescent="0.25">
      <c r="A57" s="30" t="s">
        <v>112</v>
      </c>
      <c r="B57" s="30"/>
      <c r="C57" s="30"/>
      <c r="D57" s="30"/>
      <c r="E57" s="30"/>
      <c r="F57" s="30"/>
      <c r="G57" s="30"/>
      <c r="H57" s="30"/>
      <c r="I57" s="30"/>
      <c r="J57" s="30"/>
      <c r="K57" s="30"/>
      <c r="L57" s="30"/>
      <c r="M57" s="18"/>
      <c r="N57" s="18"/>
      <c r="O57" s="18"/>
      <c r="P57" s="18"/>
      <c r="Q57" s="18"/>
      <c r="R57" s="18"/>
      <c r="S57" s="18"/>
      <c r="T57" s="18"/>
      <c r="U57" s="18"/>
      <c r="V57" s="18"/>
      <c r="W57" s="18"/>
      <c r="X57" s="18"/>
      <c r="Y57" s="18"/>
    </row>
    <row r="58" spans="1:25" customFormat="1" ht="13.35" customHeight="1" x14ac:dyDescent="0.25">
      <c r="A58" s="31" t="s">
        <v>113</v>
      </c>
      <c r="B58" s="31"/>
      <c r="C58" s="19">
        <f>AVERAGE(C24:C56)</f>
        <v>0.14677143863138409</v>
      </c>
      <c r="D58" s="19">
        <f>AVERAGE(D24:D56)</f>
        <v>0.33335406677435658</v>
      </c>
      <c r="E58" s="19">
        <f>AVERAGE(E24:E56)</f>
        <v>-0.50901053404096952</v>
      </c>
      <c r="F58" s="19">
        <f>AVERAGE(F24:F56)</f>
        <v>0.50901053404096952</v>
      </c>
      <c r="G58" s="15" t="s">
        <v>114</v>
      </c>
      <c r="H58" s="19">
        <f>AVERAGE(H24:H56)</f>
        <v>0.23743785635018214</v>
      </c>
      <c r="I58" s="19">
        <f>AVERAGE(I24:I56)</f>
        <v>0.57243245184748348</v>
      </c>
      <c r="J58" s="15" t="s">
        <v>114</v>
      </c>
      <c r="K58" s="19">
        <f>AVERAGE(K24:K56)</f>
        <v>0.31478748380172622</v>
      </c>
      <c r="L58" s="15" t="s">
        <v>114</v>
      </c>
      <c r="M58" s="18"/>
      <c r="N58" s="18"/>
      <c r="O58" s="18"/>
      <c r="P58" s="18"/>
      <c r="Q58" s="18"/>
      <c r="R58" s="18"/>
      <c r="S58" s="18"/>
      <c r="T58" s="18"/>
      <c r="U58" s="18"/>
      <c r="V58" s="18"/>
      <c r="W58" s="18"/>
      <c r="X58" s="18"/>
      <c r="Y58" s="18"/>
    </row>
    <row r="59" spans="1:25" customFormat="1" ht="13.35" customHeight="1" x14ac:dyDescent="0.25">
      <c r="A59" s="31" t="s">
        <v>115</v>
      </c>
      <c r="B59" s="31"/>
      <c r="C59" s="19">
        <f>_xlfn.STDEV.S(C24:C56)</f>
        <v>6.1390922325022593E-2</v>
      </c>
      <c r="D59" s="19">
        <f t="shared" ref="D59:K59" si="9">_xlfn.STDEV.S(D24:D56)</f>
        <v>0.16163449253604723</v>
      </c>
      <c r="E59" s="19">
        <f t="shared" si="9"/>
        <v>0.15216651457316521</v>
      </c>
      <c r="F59" s="19">
        <f t="shared" si="9"/>
        <v>0.15216651457316521</v>
      </c>
      <c r="G59" s="15" t="s">
        <v>114</v>
      </c>
      <c r="H59" s="19">
        <f t="shared" si="9"/>
        <v>0.10707742183005492</v>
      </c>
      <c r="I59" s="19">
        <f t="shared" si="9"/>
        <v>0.25815003579414936</v>
      </c>
      <c r="J59" s="15" t="s">
        <v>114</v>
      </c>
      <c r="K59" s="19">
        <f t="shared" si="9"/>
        <v>0.18036840343815852</v>
      </c>
      <c r="L59" s="15" t="s">
        <v>114</v>
      </c>
      <c r="M59" s="18"/>
      <c r="N59" s="18"/>
      <c r="O59" s="18"/>
      <c r="P59" s="18"/>
      <c r="Q59" s="18"/>
      <c r="R59" s="18"/>
      <c r="S59" s="18"/>
      <c r="T59" s="18"/>
      <c r="U59" s="18"/>
      <c r="V59" s="18"/>
      <c r="W59" s="18"/>
      <c r="X59" s="18"/>
      <c r="Y59" s="18"/>
    </row>
    <row r="60" spans="1:25" customFormat="1" ht="13.35" customHeight="1" x14ac:dyDescent="0.25">
      <c r="A60" s="31" t="s">
        <v>116</v>
      </c>
      <c r="B60" s="31"/>
      <c r="C60" s="19">
        <f>_xlfn.VAR.S(C24:C56)</f>
        <v>3.7688453439169572E-3</v>
      </c>
      <c r="D60" s="19">
        <f t="shared" ref="D60:K60" si="10">_xlfn.VAR.S(D24:D56)</f>
        <v>2.6125709177385506E-2</v>
      </c>
      <c r="E60" s="19">
        <f t="shared" si="10"/>
        <v>2.3154648157345303E-2</v>
      </c>
      <c r="F60" s="19">
        <f t="shared" si="10"/>
        <v>2.3154648157345303E-2</v>
      </c>
      <c r="G60" s="15" t="s">
        <v>114</v>
      </c>
      <c r="H60" s="19">
        <f t="shared" si="10"/>
        <v>1.1465574265771522E-2</v>
      </c>
      <c r="I60" s="19">
        <f t="shared" si="10"/>
        <v>6.6641440980520605E-2</v>
      </c>
      <c r="J60" s="15" t="s">
        <v>114</v>
      </c>
      <c r="K60" s="19">
        <f t="shared" si="10"/>
        <v>3.2532760958830315E-2</v>
      </c>
      <c r="L60" s="15" t="s">
        <v>114</v>
      </c>
      <c r="M60" s="18"/>
      <c r="N60" s="18"/>
      <c r="O60" s="18"/>
      <c r="P60" s="18"/>
      <c r="Q60" s="18"/>
      <c r="R60" s="18"/>
      <c r="S60" s="18"/>
      <c r="T60" s="18"/>
      <c r="U60" s="18"/>
      <c r="V60" s="18"/>
      <c r="W60" s="18"/>
      <c r="X60" s="18"/>
      <c r="Y60" s="18"/>
    </row>
    <row r="61" spans="1:25" customFormat="1" ht="13.35" customHeight="1" x14ac:dyDescent="0.25">
      <c r="A61" s="31" t="s">
        <v>117</v>
      </c>
      <c r="B61" s="31"/>
      <c r="C61" s="19">
        <f>MAX(C24:C56)</f>
        <v>0.31055178063175176</v>
      </c>
      <c r="D61" s="19">
        <f t="shared" ref="D61:K61" si="11">MAX(D24:D56)</f>
        <v>0.5920676016050368</v>
      </c>
      <c r="E61" s="19">
        <f t="shared" si="11"/>
        <v>-0.10545845509214928</v>
      </c>
      <c r="F61" s="19">
        <f t="shared" si="11"/>
        <v>0.71173986475393203</v>
      </c>
      <c r="G61" s="15" t="s">
        <v>114</v>
      </c>
      <c r="H61" s="19">
        <f t="shared" si="11"/>
        <v>0.41478755368230602</v>
      </c>
      <c r="I61" s="19">
        <f t="shared" si="11"/>
        <v>1</v>
      </c>
      <c r="J61" s="15" t="s">
        <v>114</v>
      </c>
      <c r="K61" s="19">
        <f t="shared" si="11"/>
        <v>0.63978383717033216</v>
      </c>
      <c r="L61" s="15" t="s">
        <v>114</v>
      </c>
      <c r="M61" s="18"/>
      <c r="N61" s="18"/>
      <c r="O61" s="18"/>
      <c r="P61" s="18"/>
      <c r="Q61" s="18"/>
      <c r="R61" s="18"/>
      <c r="S61" s="18"/>
      <c r="T61" s="18"/>
      <c r="U61" s="18"/>
      <c r="V61" s="18"/>
      <c r="W61" s="18"/>
      <c r="X61" s="18"/>
      <c r="Y61" s="18"/>
    </row>
    <row r="62" spans="1:25" customFormat="1" ht="13.35" customHeight="1" x14ac:dyDescent="0.25">
      <c r="A62" s="31" t="s">
        <v>118</v>
      </c>
      <c r="B62" s="31"/>
      <c r="C62" s="19">
        <f>MIN(C24:C56)</f>
        <v>2.2079493255562226E-2</v>
      </c>
      <c r="D62" s="19">
        <f>MIN(D24:D56)</f>
        <v>3.2427319480814412E-2</v>
      </c>
      <c r="E62" s="19">
        <f>MIN(E24:E56)</f>
        <v>-0.71173986475393203</v>
      </c>
      <c r="F62" s="19">
        <f>MIN(F24:F56)</f>
        <v>0.10545845509214928</v>
      </c>
      <c r="G62" s="15" t="s">
        <v>114</v>
      </c>
      <c r="H62" s="19">
        <f>MIN(H24:H56)</f>
        <v>2.70870409374722E-2</v>
      </c>
      <c r="I62" s="19">
        <f>MIN(I24:I56)</f>
        <v>6.5303408207418631E-2</v>
      </c>
      <c r="J62" s="15" t="s">
        <v>114</v>
      </c>
      <c r="K62" s="19">
        <f>MIN(K24:K56)</f>
        <v>2.0838858433762344E-2</v>
      </c>
      <c r="L62" s="15" t="s">
        <v>114</v>
      </c>
      <c r="M62" s="18"/>
      <c r="N62" s="18"/>
      <c r="O62" s="18"/>
      <c r="P62" s="18"/>
      <c r="Q62" s="18"/>
      <c r="R62" s="18"/>
      <c r="S62" s="18"/>
      <c r="T62" s="18"/>
      <c r="U62" s="18"/>
      <c r="V62" s="18"/>
      <c r="W62" s="18"/>
      <c r="X62" s="18"/>
      <c r="Y62" s="18"/>
    </row>
    <row r="63" spans="1:25" ht="18.75" x14ac:dyDescent="0.25">
      <c r="A63" s="22" t="s">
        <v>119</v>
      </c>
      <c r="B63" s="22"/>
      <c r="C63" s="22"/>
      <c r="D63" s="22"/>
      <c r="E63" s="22"/>
      <c r="F63" s="22"/>
      <c r="G63" s="22"/>
      <c r="H63" s="22"/>
      <c r="I63" s="22"/>
      <c r="J63" s="22"/>
      <c r="K63" s="22"/>
      <c r="L63" s="22"/>
    </row>
    <row r="64" spans="1:25" ht="43.7" customHeight="1" x14ac:dyDescent="0.25">
      <c r="A64" s="23"/>
      <c r="B64" s="23"/>
      <c r="C64" s="23"/>
      <c r="D64" s="23"/>
      <c r="E64" s="23"/>
      <c r="F64" s="23"/>
      <c r="G64" s="23"/>
      <c r="H64" s="23"/>
      <c r="I64" s="23"/>
      <c r="J64" s="23"/>
      <c r="K64" s="23"/>
      <c r="L64" s="23"/>
    </row>
  </sheetData>
  <mergeCells count="20">
    <mergeCell ref="B18:L18"/>
    <mergeCell ref="A14:L14"/>
    <mergeCell ref="B15:F15"/>
    <mergeCell ref="H15:L15"/>
    <mergeCell ref="B16:L16"/>
    <mergeCell ref="B17:L17"/>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dae7bcf-f623-4e84-b29c-8fbbd64fa7d6" xsi:nil="true"/>
    <lcf76f155ced4ddcb4097134ff3c332f xmlns="2557e25d-4f31-4727-a405-2c57992a3c74">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7859AA0E696504C9934A1AE31830C41" ma:contentTypeVersion="16" ma:contentTypeDescription="Create a new document." ma:contentTypeScope="" ma:versionID="2401ad93b258529c99367996a53e6fce">
  <xsd:schema xmlns:xsd="http://www.w3.org/2001/XMLSchema" xmlns:xs="http://www.w3.org/2001/XMLSchema" xmlns:p="http://schemas.microsoft.com/office/2006/metadata/properties" xmlns:ns2="2557e25d-4f31-4727-a405-2c57992a3c74" xmlns:ns3="edae7bcf-f623-4e84-b29c-8fbbd64fa7d6" targetNamespace="http://schemas.microsoft.com/office/2006/metadata/properties" ma:root="true" ma:fieldsID="1ea0c686af554f1613c7b377a7a7c248" ns2:_="" ns3:_="">
    <xsd:import namespace="2557e25d-4f31-4727-a405-2c57992a3c74"/>
    <xsd:import namespace="edae7bcf-f623-4e84-b29c-8fbbd64fa7d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57e25d-4f31-4727-a405-2c57992a3c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88b8d158-0885-486b-9936-ed9c1ce6d519"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dae7bcf-f623-4e84-b29c-8fbbd64fa7d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9e1b251-41ec-418f-a4a2-1f71a1f25900}" ma:internalName="TaxCatchAll" ma:showField="CatchAllData" ma:web="edae7bcf-f623-4e84-b29c-8fbbd64fa7d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1533DBE-701B-4D85-8429-36894F779D34}">
  <ds:schemaRefs>
    <ds:schemaRef ds:uri="http://schemas.microsoft.com/office/2006/metadata/properties"/>
    <ds:schemaRef ds:uri="http://schemas.microsoft.com/office/infopath/2007/PartnerControls"/>
    <ds:schemaRef ds:uri="cd5925ea-5bef-423c-8d9d-2b9e64bbfa70"/>
    <ds:schemaRef ds:uri="c1158580-f106-4410-8c5d-331653666b16"/>
  </ds:schemaRefs>
</ds:datastoreItem>
</file>

<file path=customXml/itemProps2.xml><?xml version="1.0" encoding="utf-8"?>
<ds:datastoreItem xmlns:ds="http://schemas.openxmlformats.org/officeDocument/2006/customXml" ds:itemID="{864D8B14-8992-4C82-9B95-14F4FF46C748}"/>
</file>

<file path=customXml/itemProps3.xml><?xml version="1.0" encoding="utf-8"?>
<ds:datastoreItem xmlns:ds="http://schemas.openxmlformats.org/officeDocument/2006/customXml" ds:itemID="{D1D3BDFB-5657-4126-A1BA-6FF285560D56}">
  <ds:schemaRefs>
    <ds:schemaRef ds:uri="http://schemas.microsoft.com/sharepoint/v3/contenttype/forms"/>
  </ds:schemaRefs>
</ds:datastoreItem>
</file>

<file path=docMetadata/LabelInfo.xml><?xml version="1.0" encoding="utf-8"?>
<clbl:labelList xmlns:clbl="http://schemas.microsoft.com/office/2020/mipLabelMetadata">
  <clbl:label id="{ae525757-89ba-4d30-a2f7-49796ef8c604}" enabled="0" method="" siteId="{ae525757-89ba-4d30-a2f7-49796ef8c604}"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17</vt:i4>
      </vt:variant>
    </vt:vector>
  </HeadingPairs>
  <TitlesOfParts>
    <vt:vector size="17" baseType="lpstr">
      <vt:lpstr>Estructura</vt:lpstr>
      <vt:lpstr>MER-1-1</vt:lpstr>
      <vt:lpstr>MER-1-2</vt:lpstr>
      <vt:lpstr>MER-1-3</vt:lpstr>
      <vt:lpstr>MER-1-4</vt:lpstr>
      <vt:lpstr>MER-1-5</vt:lpstr>
      <vt:lpstr>MER-2-1</vt:lpstr>
      <vt:lpstr>MER-2-2</vt:lpstr>
      <vt:lpstr>MER-2-3</vt:lpstr>
      <vt:lpstr>MER-2-4</vt:lpstr>
      <vt:lpstr>MER-3-1</vt:lpstr>
      <vt:lpstr>MER-3-2</vt:lpstr>
      <vt:lpstr>MER-4-1</vt:lpstr>
      <vt:lpstr>MER-4-2</vt:lpstr>
      <vt:lpstr>MER-4-3</vt:lpstr>
      <vt:lpstr>MER-5-1</vt:lpstr>
      <vt:lpstr>MER-5-2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Laura Nathalia Leon Rocha</dc:creator>
  <cp:keywords/>
  <dc:description/>
  <cp:lastModifiedBy>SCORE Competitividad</cp:lastModifiedBy>
  <cp:revision/>
  <dcterms:created xsi:type="dcterms:W3CDTF">2024-02-15T13:56:58Z</dcterms:created>
  <dcterms:modified xsi:type="dcterms:W3CDTF">2025-07-11T16:38:56Z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0x01010047859AA0E696504C9934A1AE31830C41</vt:lpwstr>
  </property>
  <property fmtid="{D5CDD505-2E9C-101B-9397-08002B2CF9AE}" pid="3" name="Order">
    <vt:r8>4608600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MediaServiceImageTags">
    <vt:lpwstr/>
  </property>
</Properties>
</file>